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财政收入安排表" sheetId="10" r:id="rId1"/>
    <sheet name="2022年一般公共预算支出安排表一" sheetId="11" r:id="rId2"/>
    <sheet name="2022年一般公共预算支出安排表二" sheetId="12" r:id="rId3"/>
  </sheets>
  <externalReferences>
    <externalReference r:id="rId4"/>
    <externalReference r:id="rId5"/>
  </externalReferences>
  <definedNames>
    <definedName name="地区名称">[1]封面!$B$2:$B$6</definedName>
    <definedName name="_xlnm.Print_Area" localSheetId="0">'2022年财政收入安排表'!$A$1:$D$46</definedName>
    <definedName name="_xlnm._FilterDatabase" localSheetId="1" hidden="1">'2022年一般公共预算支出安排表一'!$A$7:$XEC$38</definedName>
    <definedName name="_xlnm.Print_Area" localSheetId="1">'2022年一般公共预算支出安排表一'!$A$1:$E$38</definedName>
    <definedName name="_xlnm.Print_Titles" localSheetId="1">'2022年一般公共预算支出安排表一'!$6:$7</definedName>
    <definedName name="_xlnm._FilterDatabase" localSheetId="2" hidden="1">'2022年一般公共预算支出安排表二'!$A$7:$H$1331</definedName>
    <definedName name="_xlnm.Print_Area" localSheetId="2">'2022年一般公共预算支出安排表二'!$A$1:$E$1331</definedName>
    <definedName name="_xlnm.Print_Titles" localSheetId="2">'2022年一般公共预算支出安排表二'!$6:$7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调减2.1亿元安排用于211</t>
        </r>
      </text>
    </comment>
    <comment ref="D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调增7000万元</t>
        </r>
      </text>
    </comment>
    <comment ref="D775" authorId="0">
      <text>
        <r>
          <rPr>
            <b/>
            <sz val="9"/>
            <rFont val="宋体"/>
            <charset val="134"/>
          </rPr>
          <t>Administrator:调整4000万</t>
        </r>
      </text>
    </comment>
    <comment ref="D1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调减7000万元至206科目</t>
        </r>
      </text>
    </comment>
  </commentList>
</comments>
</file>

<file path=xl/sharedStrings.xml><?xml version="1.0" encoding="utf-8"?>
<sst xmlns="http://schemas.openxmlformats.org/spreadsheetml/2006/main" count="1491" uniqueCount="1156">
  <si>
    <t>附表一：</t>
  </si>
  <si>
    <t>2022年全县一般公共预算收入安排情况表</t>
  </si>
  <si>
    <t>单位：万元</t>
  </si>
  <si>
    <t>收入项目</t>
  </si>
  <si>
    <t>2021年执行数</t>
  </si>
  <si>
    <t>2022年预算数</t>
  </si>
  <si>
    <t>比2021年执行数增减%</t>
  </si>
  <si>
    <t>财政总收入</t>
  </si>
  <si>
    <t>分级次</t>
  </si>
  <si>
    <t xml:space="preserve">  上划中央增值税50%</t>
  </si>
  <si>
    <t xml:space="preserve">  上划中央消费税100%</t>
  </si>
  <si>
    <t xml:space="preserve">  上划中央所得税60%</t>
  </si>
  <si>
    <t xml:space="preserve">  上划省增值税15%</t>
  </si>
  <si>
    <t xml:space="preserve">  上划省所得税12%</t>
  </si>
  <si>
    <t xml:space="preserve">  上划省环保税30%</t>
  </si>
  <si>
    <t>一、税收收入</t>
  </si>
  <si>
    <t>增值税</t>
  </si>
  <si>
    <t>企业所得税</t>
  </si>
  <si>
    <t>个人所得税</t>
  </si>
  <si>
    <t>资源税</t>
  </si>
  <si>
    <t>城建税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</si>
  <si>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</si>
  <si>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</si>
  <si>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</si>
  <si>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</si>
  <si>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</si>
  <si>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</si>
  <si>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</si>
  <si>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环保税</t>
  </si>
  <si>
    <t>二、非税收入</t>
  </si>
  <si>
    <t>专项收入</t>
  </si>
  <si>
    <t xml:space="preserve">   其中教育附加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</si>
  <si>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</si>
  <si>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</si>
  <si>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</si>
  <si>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</si>
  <si>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</si>
  <si>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</si>
  <si>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</si>
  <si>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</si>
  <si>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</si>
  <si>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</si>
  <si>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</si>
  <si>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</si>
  <si>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</si>
  <si>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</si>
  <si>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</si>
  <si>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</si>
  <si>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</si>
  <si>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</si>
  <si>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</si>
  <si>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</si>
  <si>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</si>
  <si>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</si>
  <si>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</si>
  <si>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</si>
  <si>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</si>
  <si>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</si>
  <si>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</si>
  <si>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</si>
  <si>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</si>
  <si>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</si>
  <si>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</si>
  <si>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</si>
  <si>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</si>
  <si>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</si>
  <si>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</si>
  <si>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</si>
  <si>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</si>
  <si>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</si>
  <si>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</si>
  <si>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</si>
  <si>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</si>
  <si>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</si>
  <si>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</si>
  <si>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</si>
  <si>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</si>
  <si>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</si>
  <si>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</si>
  <si>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</si>
  <si>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</si>
  <si>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</si>
  <si>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</si>
  <si>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</si>
  <si>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</si>
  <si>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</si>
  <si>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</si>
  <si>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</si>
  <si>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</si>
  <si>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</si>
  <si>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</si>
  <si>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</si>
  <si>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</si>
  <si>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</si>
  <si>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</si>
  <si>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</si>
  <si>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</si>
  <si>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</si>
  <si>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</si>
  <si>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</si>
  <si>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</si>
  <si>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</si>
  <si>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</si>
  <si>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</si>
  <si>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</si>
  <si>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</si>
  <si>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</si>
  <si>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</si>
  <si>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</si>
  <si>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</si>
  <si>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地方政府一般债务转贷收入</t>
  </si>
  <si>
    <t xml:space="preserve">  接受其他地区援助收入</t>
  </si>
  <si>
    <t xml:space="preserve">  动用预算稳定调节基金</t>
  </si>
  <si>
    <t>一般公共预算收入总计</t>
  </si>
  <si>
    <t>附表二：</t>
  </si>
  <si>
    <t>2022年全县一般公共预算支出安排情况表（一）</t>
  </si>
  <si>
    <t>科目编码</t>
  </si>
  <si>
    <t>支出项目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</si>
  <si>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</si>
  <si>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</si>
  <si>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</si>
  <si>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</si>
  <si>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</si>
  <si>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</si>
  <si>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</si>
  <si>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</si>
  <si>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</si>
  <si>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</si>
  <si>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</si>
  <si>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</si>
  <si>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</si>
  <si>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</si>
  <si>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</si>
  <si>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</si>
  <si>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</si>
  <si>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</si>
  <si>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</si>
  <si>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</si>
  <si>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</si>
  <si>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</si>
  <si>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</si>
  <si>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 xml:space="preserve">  债务付息支出</t>
  </si>
  <si>
    <t xml:space="preserve">  债务发行费用支出</t>
  </si>
  <si>
    <t>一般公共预算支出合计</t>
  </si>
  <si>
    <t>转移性支出</t>
  </si>
  <si>
    <t xml:space="preserve">  上解支出</t>
  </si>
  <si>
    <t xml:space="preserve">    体制上解支出</t>
  </si>
  <si>
    <t xml:space="preserve">    专项上解支出</t>
  </si>
  <si>
    <t xml:space="preserve">  调出资金</t>
  </si>
  <si>
    <t xml:space="preserve">  年终结余</t>
  </si>
  <si>
    <t xml:space="preserve">  地方政府一般债务还本支出</t>
  </si>
  <si>
    <t xml:space="preserve">  安排预算稳定调节基金</t>
  </si>
  <si>
    <t xml:space="preserve">  补充预算周转金</t>
  </si>
  <si>
    <t>一般公共预算支出总计</t>
  </si>
  <si>
    <t>附表三：</t>
  </si>
  <si>
    <t>2022年全县一般公共预算支出安排情况表（二）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</si>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</sst>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_ "/>
    <numFmt numFmtId="178" formatCode="0_ "/>
    <numFmt numFmtId="179" formatCode="0_);[Red]\(0\)"/>
    <numFmt numFmtId="180" formatCode="0.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7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6" fontId="5" fillId="0" borderId="2" xfId="12" applyNumberFormat="1" applyFont="1" applyFill="1" applyBorder="1" applyAlignment="1">
      <alignment horizontal="center" vertical="center" wrapText="1"/>
    </xf>
    <xf numFmtId="176" fontId="5" fillId="0" borderId="3" xfId="12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177" fontId="6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/>
    <xf numFmtId="178" fontId="6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 applyProtection="1">
      <alignment horizontal="center" vertical="center"/>
    </xf>
    <xf numFmtId="0" fontId="1" fillId="0" borderId="1" xfId="53" applyFont="1" applyFill="1" applyBorder="1" applyAlignment="1">
      <alignment vertical="center"/>
    </xf>
    <xf numFmtId="1" fontId="6" fillId="0" borderId="3" xfId="53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/>
    <xf numFmtId="1" fontId="6" fillId="0" borderId="1" xfId="53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/>
    </xf>
    <xf numFmtId="1" fontId="8" fillId="0" borderId="1" xfId="53" applyNumberFormat="1" applyFont="1" applyFill="1" applyBorder="1" applyAlignment="1" applyProtection="1">
      <alignment vertical="center"/>
      <protection locked="0"/>
    </xf>
    <xf numFmtId="1" fontId="6" fillId="0" borderId="1" xfId="53" applyNumberFormat="1" applyFont="1" applyFill="1" applyBorder="1" applyAlignment="1" applyProtection="1">
      <alignment vertical="center"/>
      <protection locked="0"/>
    </xf>
    <xf numFmtId="0" fontId="6" fillId="0" borderId="1" xfId="53" applyNumberFormat="1" applyFont="1" applyFill="1" applyBorder="1" applyAlignment="1" applyProtection="1">
      <alignment horizontal="left" vertical="center" wrapText="1"/>
      <protection locked="0"/>
    </xf>
    <xf numFmtId="1" fontId="9" fillId="0" borderId="1" xfId="53" applyNumberFormat="1" applyFont="1" applyFill="1" applyBorder="1" applyAlignment="1" applyProtection="1">
      <alignment vertical="center"/>
      <protection locked="0"/>
    </xf>
    <xf numFmtId="0" fontId="10" fillId="0" borderId="1" xfId="53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50" applyFill="1">
      <alignment vertical="center"/>
    </xf>
    <xf numFmtId="0" fontId="0" fillId="0" borderId="0" xfId="50" applyNumberFormat="1" applyFill="1">
      <alignment vertical="center"/>
    </xf>
    <xf numFmtId="0" fontId="11" fillId="0" borderId="0" xfId="12" applyFont="1" applyFill="1" applyAlignment="1">
      <alignment horizontal="center" vertical="center" wrapText="1"/>
    </xf>
    <xf numFmtId="0" fontId="11" fillId="0" borderId="0" xfId="12" applyNumberFormat="1" applyFont="1" applyFill="1" applyAlignment="1">
      <alignment horizontal="center" vertical="center" wrapText="1"/>
    </xf>
    <xf numFmtId="0" fontId="12" fillId="0" borderId="0" xfId="12" applyFont="1" applyFill="1" applyAlignment="1"/>
    <xf numFmtId="0" fontId="12" fillId="0" borderId="0" xfId="12" applyNumberFormat="1" applyFont="1" applyFill="1" applyBorder="1" applyAlignment="1">
      <alignment horizontal="center" vertical="center" textRotation="32" wrapText="1"/>
    </xf>
    <xf numFmtId="176" fontId="12" fillId="0" borderId="0" xfId="12" applyNumberFormat="1" applyFont="1" applyFill="1" applyAlignment="1">
      <alignment horizontal="right" vertical="center"/>
    </xf>
    <xf numFmtId="0" fontId="5" fillId="0" borderId="1" xfId="12" applyFont="1" applyFill="1" applyBorder="1" applyAlignment="1">
      <alignment horizontal="center" vertical="center" wrapText="1"/>
    </xf>
    <xf numFmtId="179" fontId="5" fillId="0" borderId="1" xfId="12" applyNumberFormat="1" applyFont="1" applyFill="1" applyBorder="1" applyAlignment="1">
      <alignment horizontal="center" vertical="center" wrapText="1"/>
    </xf>
    <xf numFmtId="0" fontId="5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vertical="center" wrapText="1"/>
    </xf>
    <xf numFmtId="179" fontId="3" fillId="0" borderId="1" xfId="12" applyNumberFormat="1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>
      <alignment horizontal="center" vertical="center" wrapText="1"/>
    </xf>
    <xf numFmtId="180" fontId="3" fillId="0" borderId="1" xfId="12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vertical="center" wrapText="1"/>
    </xf>
    <xf numFmtId="179" fontId="4" fillId="0" borderId="1" xfId="12" applyNumberFormat="1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180" fontId="4" fillId="0" borderId="1" xfId="12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left" vertical="center" wrapText="1" indent="1"/>
    </xf>
    <xf numFmtId="178" fontId="4" fillId="0" borderId="1" xfId="12" applyNumberFormat="1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/>
    </xf>
    <xf numFmtId="0" fontId="13" fillId="0" borderId="1" xfId="50" applyNumberFormat="1" applyFont="1" applyFill="1" applyBorder="1" applyAlignment="1">
      <alignment horizontal="center" vertical="center"/>
    </xf>
    <xf numFmtId="1" fontId="3" fillId="0" borderId="1" xfId="53" applyNumberFormat="1" applyFont="1" applyFill="1" applyBorder="1" applyAlignment="1" applyProtection="1">
      <alignment vertical="center"/>
      <protection locked="0"/>
    </xf>
    <xf numFmtId="180" fontId="0" fillId="0" borderId="0" xfId="50" applyNumberFormat="1" applyFill="1">
      <alignment vertical="center"/>
    </xf>
    <xf numFmtId="1" fontId="4" fillId="0" borderId="1" xfId="53" applyNumberFormat="1" applyFont="1" applyFill="1" applyBorder="1" applyAlignment="1" applyProtection="1">
      <alignment horizontal="left" vertical="center"/>
      <protection locked="0"/>
    </xf>
    <xf numFmtId="1" fontId="4" fillId="0" borderId="1" xfId="53" applyNumberFormat="1" applyFont="1" applyFill="1" applyBorder="1" applyAlignment="1" applyProtection="1">
      <alignment vertical="center"/>
      <protection locked="0"/>
    </xf>
    <xf numFmtId="178" fontId="13" fillId="0" borderId="1" xfId="50" applyNumberFormat="1" applyFont="1" applyFill="1" applyBorder="1" applyAlignment="1">
      <alignment horizontal="center" vertical="center"/>
    </xf>
    <xf numFmtId="0" fontId="0" fillId="0" borderId="1" xfId="50" applyNumberFormat="1" applyFont="1" applyFill="1" applyBorder="1" applyAlignment="1">
      <alignment horizontal="center" vertical="center"/>
    </xf>
    <xf numFmtId="0" fontId="0" fillId="0" borderId="1" xfId="50" applyFill="1" applyBorder="1">
      <alignment vertical="center"/>
    </xf>
    <xf numFmtId="0" fontId="0" fillId="0" borderId="1" xfId="50" applyNumberFormat="1" applyFill="1" applyBorder="1" applyAlignment="1">
      <alignment horizontal="center" vertical="center"/>
    </xf>
    <xf numFmtId="0" fontId="4" fillId="0" borderId="1" xfId="53" applyNumberFormat="1" applyFont="1" applyFill="1" applyBorder="1" applyAlignment="1" applyProtection="1">
      <alignment vertical="center"/>
      <protection locked="0"/>
    </xf>
    <xf numFmtId="3" fontId="4" fillId="0" borderId="1" xfId="53" applyNumberFormat="1" applyFont="1" applyFill="1" applyBorder="1" applyAlignment="1" applyProtection="1">
      <alignment vertical="center"/>
      <protection locked="0"/>
    </xf>
    <xf numFmtId="0" fontId="4" fillId="0" borderId="1" xfId="53" applyNumberFormat="1" applyFont="1" applyFill="1" applyBorder="1" applyAlignment="1" applyProtection="1">
      <alignment vertical="center" wrapText="1"/>
      <protection locked="0"/>
    </xf>
    <xf numFmtId="0" fontId="7" fillId="0" borderId="1" xfId="53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9 6" xfId="55"/>
    <cellStyle name="样式 1" xfId="56"/>
    <cellStyle name="常规_2011年政府预算汇总0121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henglin\2021&#24180;\2021&#22320;&#26041;&#39044;&#31639;&#34920;\2021&#24180;&#22320;&#26041;&#39044;&#31639;&#34920;&#65288;3&#26376;10&#26085;&#19978;&#25253;&#65289;\2020&#24180;&#22320;&#26041;&#36130;&#25919;&#39044;&#316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64;&#24535;&#20255;\2022&#24180;\2022&#25919;&#24220;&#39044;&#31639;\&#22235;&#22871;&#29677;&#23376;&#19978;&#20250;\&#19978;&#20250;&#39044;&#31639;&#34920;\2022&#39044;&#31639;2-17&#19987;&#39033;&#30740;&#313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2021年一般公共预算收入执行情况表"/>
      <sheetName val="2021年一般公共预算收入执行情况说明"/>
      <sheetName val="2021年一般公共预算支出执行情况表"/>
      <sheetName val="2021年一般公共预算支出执行情况表说明"/>
      <sheetName val="2022年财政收入安排表"/>
      <sheetName val="2022年一般公共预算收入安排情况表说明"/>
      <sheetName val="2022年一般公共预算支出安排表"/>
      <sheetName val="2022年一般公共预算支出安排情况表说明"/>
      <sheetName val="全县汇总"/>
      <sheetName val="县总"/>
      <sheetName val="县明"/>
      <sheetName val="2022年一般公共预算收支平衡表"/>
      <sheetName val="全汇"/>
      <sheetName val="县人数"/>
      <sheetName val="县直专项"/>
      <sheetName val="源数据"/>
      <sheetName val="县直专项 (领导汇报)"/>
      <sheetName val="公用经费"/>
      <sheetName val="乡汇总"/>
      <sheetName val="土地出让收入"/>
      <sheetName val="乡明细"/>
      <sheetName val="政府基金"/>
      <sheetName val="2022年基金收支安排说明"/>
      <sheetName val="社保基金"/>
      <sheetName val="2022年社保基金收支安排说明"/>
      <sheetName val="国有资本预算"/>
      <sheetName val="2022年国有资本经营预算安排说明"/>
      <sheetName val="单位名称"/>
      <sheetName val="自收自支人数"/>
      <sheetName val="501"/>
      <sheetName val="502"/>
      <sheetName val="503"/>
      <sheetName val="505"/>
      <sheetName val="509"/>
      <sheetName val="全县转业士官"/>
      <sheetName val="住房公积金（12%）"/>
      <sheetName val="上年结余"/>
      <sheetName val="2021年12月月报数"/>
      <sheetName val="2022年抚恤事业费及农村救济等切块预算表"/>
      <sheetName val="2022年卫生切块预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类款项</v>
          </cell>
        </row>
        <row r="1">
          <cell r="P1" t="str">
            <v>合计</v>
          </cell>
        </row>
        <row r="3">
          <cell r="P3">
            <v>6420168437.586</v>
          </cell>
        </row>
        <row r="4">
          <cell r="B4">
            <v>2120399</v>
          </cell>
        </row>
        <row r="4">
          <cell r="P4">
            <v>500000</v>
          </cell>
        </row>
        <row r="5">
          <cell r="B5">
            <v>2120399</v>
          </cell>
        </row>
        <row r="5">
          <cell r="P5">
            <v>2973542</v>
          </cell>
        </row>
        <row r="6">
          <cell r="B6">
            <v>2120399</v>
          </cell>
        </row>
        <row r="6">
          <cell r="P6">
            <v>592683</v>
          </cell>
        </row>
        <row r="7">
          <cell r="B7">
            <v>2130504</v>
          </cell>
        </row>
        <row r="7">
          <cell r="P7">
            <v>505922</v>
          </cell>
        </row>
        <row r="8">
          <cell r="B8">
            <v>2130599</v>
          </cell>
        </row>
        <row r="8">
          <cell r="P8">
            <v>123046.96</v>
          </cell>
        </row>
        <row r="9">
          <cell r="B9">
            <v>2010601</v>
          </cell>
        </row>
        <row r="9">
          <cell r="P9">
            <v>20744784.96</v>
          </cell>
        </row>
        <row r="10">
          <cell r="B10">
            <v>2013601</v>
          </cell>
        </row>
        <row r="10">
          <cell r="P10">
            <v>231946.56</v>
          </cell>
        </row>
        <row r="11">
          <cell r="B11">
            <v>2012601</v>
          </cell>
        </row>
        <row r="11">
          <cell r="P11">
            <v>1220646.36</v>
          </cell>
        </row>
        <row r="12">
          <cell r="B12">
            <v>2010401</v>
          </cell>
        </row>
        <row r="12">
          <cell r="P12">
            <v>4603251.55</v>
          </cell>
        </row>
        <row r="13">
          <cell r="B13">
            <v>2040501</v>
          </cell>
        </row>
        <row r="13">
          <cell r="P13">
            <v>5475478.19</v>
          </cell>
        </row>
        <row r="14">
          <cell r="B14">
            <v>2130705</v>
          </cell>
        </row>
        <row r="14">
          <cell r="P14">
            <v>30000</v>
          </cell>
        </row>
        <row r="15">
          <cell r="B15">
            <v>2010301</v>
          </cell>
        </row>
        <row r="15">
          <cell r="P15">
            <v>5157614.8</v>
          </cell>
        </row>
        <row r="16">
          <cell r="B16">
            <v>2012901</v>
          </cell>
        </row>
        <row r="16">
          <cell r="P16">
            <v>1503637.82</v>
          </cell>
        </row>
        <row r="17">
          <cell r="B17">
            <v>2012801</v>
          </cell>
        </row>
        <row r="17">
          <cell r="P17">
            <v>831490.56</v>
          </cell>
        </row>
        <row r="18">
          <cell r="B18">
            <v>2011301</v>
          </cell>
        </row>
        <row r="18">
          <cell r="P18">
            <v>3018725.25</v>
          </cell>
        </row>
        <row r="19">
          <cell r="B19">
            <v>2040201</v>
          </cell>
        </row>
        <row r="19">
          <cell r="P19">
            <v>90873867.02</v>
          </cell>
        </row>
        <row r="20">
          <cell r="B20">
            <v>2040201</v>
          </cell>
        </row>
        <row r="20">
          <cell r="P20">
            <v>200000</v>
          </cell>
        </row>
        <row r="21">
          <cell r="B21">
            <v>2040201</v>
          </cell>
        </row>
        <row r="21">
          <cell r="P21">
            <v>1280000</v>
          </cell>
        </row>
        <row r="22">
          <cell r="B22">
            <v>2011101</v>
          </cell>
        </row>
        <row r="22">
          <cell r="P22">
            <v>26748352.93</v>
          </cell>
        </row>
        <row r="23">
          <cell r="B23">
            <v>2040401</v>
          </cell>
        </row>
        <row r="23">
          <cell r="P23">
            <v>4323782.6</v>
          </cell>
        </row>
        <row r="24">
          <cell r="B24">
            <v>2040201</v>
          </cell>
        </row>
        <row r="24">
          <cell r="P24">
            <v>13421281.82</v>
          </cell>
        </row>
        <row r="25">
          <cell r="B25">
            <v>2013601</v>
          </cell>
        </row>
        <row r="25">
          <cell r="P25">
            <v>1419045.08</v>
          </cell>
        </row>
        <row r="26">
          <cell r="B26">
            <v>2010101</v>
          </cell>
        </row>
        <row r="26">
          <cell r="P26">
            <v>7688373.34</v>
          </cell>
        </row>
        <row r="27">
          <cell r="B27">
            <v>2040101</v>
          </cell>
        </row>
        <row r="27">
          <cell r="P27">
            <v>2562801.34</v>
          </cell>
        </row>
        <row r="28">
          <cell r="B28">
            <v>2040201</v>
          </cell>
        </row>
        <row r="28">
          <cell r="P28">
            <v>1992442.73</v>
          </cell>
        </row>
        <row r="29">
          <cell r="B29">
            <v>2011301</v>
          </cell>
        </row>
        <row r="29">
          <cell r="P29">
            <v>2214327.59</v>
          </cell>
        </row>
        <row r="30">
          <cell r="B30">
            <v>2011308</v>
          </cell>
        </row>
        <row r="30">
          <cell r="P30">
            <v>1237709.74</v>
          </cell>
        </row>
        <row r="31">
          <cell r="B31">
            <v>2010801</v>
          </cell>
        </row>
        <row r="31">
          <cell r="P31">
            <v>2746366.36</v>
          </cell>
        </row>
        <row r="32">
          <cell r="B32">
            <v>2040601</v>
          </cell>
        </row>
        <row r="32">
          <cell r="P32">
            <v>18385326.74</v>
          </cell>
        </row>
        <row r="33">
          <cell r="B33">
            <v>2010501</v>
          </cell>
        </row>
        <row r="33">
          <cell r="P33">
            <v>2508354.57</v>
          </cell>
        </row>
        <row r="34">
          <cell r="B34">
            <v>2010502</v>
          </cell>
        </row>
        <row r="34">
          <cell r="P34">
            <v>273600</v>
          </cell>
        </row>
        <row r="35">
          <cell r="B35">
            <v>2010508</v>
          </cell>
        </row>
        <row r="35">
          <cell r="P35">
            <v>720000</v>
          </cell>
        </row>
        <row r="36">
          <cell r="B36">
            <v>2013401</v>
          </cell>
        </row>
        <row r="36">
          <cell r="P36">
            <v>2070011.13</v>
          </cell>
        </row>
        <row r="37">
          <cell r="B37">
            <v>2012901</v>
          </cell>
        </row>
        <row r="37">
          <cell r="P37">
            <v>983164.09</v>
          </cell>
        </row>
        <row r="38">
          <cell r="B38">
            <v>2010401</v>
          </cell>
        </row>
        <row r="38">
          <cell r="P38">
            <v>591905</v>
          </cell>
        </row>
        <row r="39">
          <cell r="B39">
            <v>2012901</v>
          </cell>
        </row>
        <row r="39">
          <cell r="P39">
            <v>676997.66</v>
          </cell>
        </row>
        <row r="40">
          <cell r="B40">
            <v>2013101</v>
          </cell>
        </row>
        <row r="40">
          <cell r="P40">
            <v>6429299.87</v>
          </cell>
        </row>
        <row r="41">
          <cell r="B41">
            <v>2010308</v>
          </cell>
        </row>
        <row r="41">
          <cell r="P41">
            <v>1534251</v>
          </cell>
        </row>
        <row r="42">
          <cell r="B42">
            <v>2010301</v>
          </cell>
        </row>
        <row r="42">
          <cell r="P42">
            <v>6886315.2</v>
          </cell>
        </row>
        <row r="43">
          <cell r="B43">
            <v>2013301</v>
          </cell>
        </row>
        <row r="43">
          <cell r="P43">
            <v>6979069.35</v>
          </cell>
        </row>
        <row r="44">
          <cell r="B44">
            <v>2013601</v>
          </cell>
        </row>
        <row r="44">
          <cell r="P44">
            <v>4402352.53</v>
          </cell>
        </row>
        <row r="45">
          <cell r="B45">
            <v>2010301</v>
          </cell>
        </row>
        <row r="45">
          <cell r="P45">
            <v>6231061.25</v>
          </cell>
        </row>
        <row r="46">
          <cell r="B46">
            <v>2010201</v>
          </cell>
        </row>
        <row r="46">
          <cell r="P46">
            <v>6209172.3</v>
          </cell>
        </row>
        <row r="47">
          <cell r="B47">
            <v>2012901</v>
          </cell>
        </row>
        <row r="47">
          <cell r="P47">
            <v>3615203</v>
          </cell>
        </row>
        <row r="48">
          <cell r="B48">
            <v>2013201</v>
          </cell>
        </row>
        <row r="48">
          <cell r="P48">
            <v>3827799.5</v>
          </cell>
        </row>
        <row r="49">
          <cell r="B49">
            <v>2013299</v>
          </cell>
        </row>
        <row r="49">
          <cell r="P49">
            <v>939783.39</v>
          </cell>
        </row>
        <row r="50">
          <cell r="B50">
            <v>2013501</v>
          </cell>
        </row>
        <row r="50">
          <cell r="P50">
            <v>0</v>
          </cell>
        </row>
        <row r="51">
          <cell r="B51">
            <v>2013601</v>
          </cell>
        </row>
        <row r="51">
          <cell r="P51">
            <v>883243.09</v>
          </cell>
        </row>
        <row r="52">
          <cell r="B52">
            <v>2013699</v>
          </cell>
        </row>
        <row r="52">
          <cell r="P52">
            <v>406698.83</v>
          </cell>
        </row>
        <row r="53">
          <cell r="B53">
            <v>2080101</v>
          </cell>
        </row>
        <row r="53">
          <cell r="P53">
            <v>2161372.08</v>
          </cell>
        </row>
        <row r="54">
          <cell r="B54">
            <v>2010301</v>
          </cell>
        </row>
        <row r="54">
          <cell r="P54">
            <v>430415</v>
          </cell>
        </row>
        <row r="55">
          <cell r="B55">
            <v>2012501</v>
          </cell>
        </row>
        <row r="55">
          <cell r="P55">
            <v>284287.69</v>
          </cell>
        </row>
        <row r="56">
          <cell r="B56">
            <v>2012901</v>
          </cell>
        </row>
        <row r="56">
          <cell r="P56">
            <v>429883.94</v>
          </cell>
        </row>
        <row r="57">
          <cell r="B57">
            <v>2013801</v>
          </cell>
        </row>
        <row r="57">
          <cell r="P57">
            <v>21950369.15</v>
          </cell>
        </row>
        <row r="58">
          <cell r="B58">
            <v>2013816</v>
          </cell>
        </row>
        <row r="58">
          <cell r="P58">
            <v>37033.4</v>
          </cell>
        </row>
        <row r="59">
          <cell r="B59">
            <v>2010399</v>
          </cell>
        </row>
        <row r="59">
          <cell r="P59">
            <v>757592</v>
          </cell>
        </row>
        <row r="60">
          <cell r="B60">
            <v>2019999</v>
          </cell>
        </row>
        <row r="60">
          <cell r="P60">
            <v>36216</v>
          </cell>
        </row>
        <row r="61">
          <cell r="B61">
            <v>2240102</v>
          </cell>
        </row>
        <row r="61">
          <cell r="P61">
            <v>3470040.55</v>
          </cell>
        </row>
        <row r="62">
          <cell r="B62">
            <v>2240204</v>
          </cell>
        </row>
        <row r="62">
          <cell r="P62">
            <v>19513.6</v>
          </cell>
        </row>
        <row r="63">
          <cell r="B63">
            <v>2240102</v>
          </cell>
        </row>
        <row r="63">
          <cell r="P63">
            <v>3376</v>
          </cell>
        </row>
        <row r="64">
          <cell r="B64">
            <v>2130705</v>
          </cell>
        </row>
        <row r="64">
          <cell r="P64">
            <v>30000</v>
          </cell>
        </row>
        <row r="65">
          <cell r="B65">
            <v>2010301</v>
          </cell>
        </row>
        <row r="65">
          <cell r="P65">
            <v>0</v>
          </cell>
        </row>
        <row r="66">
          <cell r="B66">
            <v>2010305</v>
          </cell>
        </row>
        <row r="66">
          <cell r="P66">
            <v>1500000</v>
          </cell>
        </row>
        <row r="67">
          <cell r="B67">
            <v>2010305</v>
          </cell>
        </row>
        <row r="67">
          <cell r="P67">
            <v>400000</v>
          </cell>
        </row>
        <row r="68">
          <cell r="B68">
            <v>2010308</v>
          </cell>
        </row>
        <row r="68">
          <cell r="P68">
            <v>1000000</v>
          </cell>
        </row>
        <row r="69">
          <cell r="B69">
            <v>2010499</v>
          </cell>
        </row>
        <row r="69">
          <cell r="P69">
            <v>2000000</v>
          </cell>
        </row>
        <row r="70">
          <cell r="B70">
            <v>2010501</v>
          </cell>
        </row>
        <row r="70">
          <cell r="P70">
            <v>380000</v>
          </cell>
        </row>
        <row r="71">
          <cell r="B71">
            <v>2011199</v>
          </cell>
        </row>
        <row r="71">
          <cell r="P71">
            <v>20000</v>
          </cell>
        </row>
        <row r="72">
          <cell r="B72">
            <v>2011308</v>
          </cell>
        </row>
        <row r="72">
          <cell r="P72">
            <v>4150000</v>
          </cell>
        </row>
        <row r="73">
          <cell r="B73">
            <v>2012901</v>
          </cell>
        </row>
        <row r="73">
          <cell r="P73">
            <v>300000</v>
          </cell>
        </row>
        <row r="74">
          <cell r="B74">
            <v>2013399</v>
          </cell>
        </row>
        <row r="74">
          <cell r="P74">
            <v>2000000</v>
          </cell>
        </row>
        <row r="75">
          <cell r="B75">
            <v>2013501</v>
          </cell>
        </row>
        <row r="75">
          <cell r="P75">
            <v>1600000</v>
          </cell>
        </row>
        <row r="76">
          <cell r="B76">
            <v>2013601</v>
          </cell>
        </row>
        <row r="76">
          <cell r="P76">
            <v>120000</v>
          </cell>
        </row>
        <row r="77">
          <cell r="B77">
            <v>2013601</v>
          </cell>
        </row>
        <row r="77">
          <cell r="P77">
            <v>90000</v>
          </cell>
        </row>
        <row r="78">
          <cell r="B78">
            <v>2013601</v>
          </cell>
        </row>
        <row r="78">
          <cell r="P78">
            <v>101000</v>
          </cell>
        </row>
        <row r="79">
          <cell r="B79">
            <v>2019999</v>
          </cell>
        </row>
        <row r="79">
          <cell r="P79">
            <v>1000000</v>
          </cell>
        </row>
        <row r="80">
          <cell r="B80">
            <v>2019999</v>
          </cell>
        </row>
        <row r="80">
          <cell r="P80">
            <v>0</v>
          </cell>
        </row>
        <row r="81">
          <cell r="B81">
            <v>2019999</v>
          </cell>
        </row>
        <row r="81">
          <cell r="P81">
            <v>12000000</v>
          </cell>
        </row>
        <row r="82">
          <cell r="B82">
            <v>2019999</v>
          </cell>
        </row>
        <row r="82">
          <cell r="P82">
            <v>3450000</v>
          </cell>
        </row>
        <row r="83">
          <cell r="B83">
            <v>2040101</v>
          </cell>
        </row>
        <row r="83">
          <cell r="P83">
            <v>1287210</v>
          </cell>
        </row>
        <row r="84">
          <cell r="B84">
            <v>2040101</v>
          </cell>
        </row>
        <row r="84">
          <cell r="P84">
            <v>5000000</v>
          </cell>
        </row>
        <row r="85">
          <cell r="B85">
            <v>2040299</v>
          </cell>
        </row>
        <row r="85">
          <cell r="P85">
            <v>0</v>
          </cell>
        </row>
        <row r="86">
          <cell r="B86">
            <v>2049999</v>
          </cell>
        </row>
        <row r="86">
          <cell r="P86">
            <v>12000000</v>
          </cell>
        </row>
        <row r="87">
          <cell r="B87">
            <v>2130504</v>
          </cell>
        </row>
        <row r="87">
          <cell r="P87">
            <v>221740700</v>
          </cell>
        </row>
        <row r="88">
          <cell r="B88">
            <v>2130701</v>
          </cell>
        </row>
        <row r="88">
          <cell r="P88">
            <v>15000000</v>
          </cell>
        </row>
        <row r="89">
          <cell r="B89">
            <v>2200501</v>
          </cell>
        </row>
        <row r="89">
          <cell r="P89">
            <v>630000</v>
          </cell>
        </row>
        <row r="90">
          <cell r="B90">
            <v>2240106</v>
          </cell>
        </row>
        <row r="90">
          <cell r="P90">
            <v>1000000</v>
          </cell>
        </row>
        <row r="91">
          <cell r="B91">
            <v>2240199</v>
          </cell>
        </row>
        <row r="91">
          <cell r="P91">
            <v>1000000</v>
          </cell>
        </row>
        <row r="92">
          <cell r="B92">
            <v>2240201</v>
          </cell>
        </row>
        <row r="92">
          <cell r="P92">
            <v>5805790</v>
          </cell>
        </row>
        <row r="93">
          <cell r="B93">
            <v>2050202</v>
          </cell>
        </row>
        <row r="93">
          <cell r="P93">
            <v>198291000</v>
          </cell>
        </row>
        <row r="94">
          <cell r="B94">
            <v>2050203</v>
          </cell>
        </row>
        <row r="94">
          <cell r="P94">
            <v>247950</v>
          </cell>
        </row>
        <row r="95">
          <cell r="B95">
            <v>2050204</v>
          </cell>
        </row>
        <row r="95">
          <cell r="P95">
            <v>549218</v>
          </cell>
        </row>
        <row r="96">
          <cell r="B96">
            <v>2050299</v>
          </cell>
        </row>
        <row r="96">
          <cell r="P96">
            <v>33270488.01</v>
          </cell>
        </row>
        <row r="97">
          <cell r="B97">
            <v>2050203</v>
          </cell>
        </row>
        <row r="97">
          <cell r="P97">
            <v>4716735.92</v>
          </cell>
        </row>
        <row r="98">
          <cell r="B98">
            <v>2050203</v>
          </cell>
        </row>
        <row r="98">
          <cell r="P98">
            <v>4362961</v>
          </cell>
        </row>
        <row r="99">
          <cell r="B99">
            <v>2050203</v>
          </cell>
        </row>
        <row r="99">
          <cell r="P99">
            <v>5379429</v>
          </cell>
        </row>
        <row r="100">
          <cell r="B100">
            <v>2050202</v>
          </cell>
        </row>
        <row r="100">
          <cell r="P100">
            <v>38233067</v>
          </cell>
        </row>
        <row r="101">
          <cell r="B101">
            <v>2050202</v>
          </cell>
        </row>
        <row r="101">
          <cell r="P101">
            <v>7224</v>
          </cell>
        </row>
        <row r="102">
          <cell r="B102">
            <v>2050203</v>
          </cell>
        </row>
        <row r="102">
          <cell r="P102">
            <v>11644865.64</v>
          </cell>
        </row>
        <row r="103">
          <cell r="B103">
            <v>2050202</v>
          </cell>
        </row>
        <row r="103">
          <cell r="P103">
            <v>27382206</v>
          </cell>
        </row>
        <row r="104">
          <cell r="B104">
            <v>2050203</v>
          </cell>
        </row>
        <row r="104">
          <cell r="P104">
            <v>33303153</v>
          </cell>
        </row>
        <row r="105">
          <cell r="B105">
            <v>2050204</v>
          </cell>
        </row>
        <row r="105">
          <cell r="P105">
            <v>192197.07</v>
          </cell>
        </row>
        <row r="106">
          <cell r="B106">
            <v>2050202</v>
          </cell>
        </row>
        <row r="106">
          <cell r="P106">
            <v>13744041</v>
          </cell>
        </row>
        <row r="107">
          <cell r="B107">
            <v>2050202</v>
          </cell>
        </row>
        <row r="107">
          <cell r="P107">
            <v>14463484</v>
          </cell>
        </row>
        <row r="108">
          <cell r="B108">
            <v>2050202</v>
          </cell>
        </row>
        <row r="108">
          <cell r="P108">
            <v>6347187</v>
          </cell>
        </row>
        <row r="109">
          <cell r="B109">
            <v>2050202</v>
          </cell>
        </row>
        <row r="109">
          <cell r="P109">
            <v>12481848.04</v>
          </cell>
        </row>
        <row r="110">
          <cell r="B110">
            <v>2050202</v>
          </cell>
        </row>
        <row r="110">
          <cell r="P110">
            <v>6601050</v>
          </cell>
        </row>
        <row r="111">
          <cell r="B111">
            <v>2050202</v>
          </cell>
        </row>
        <row r="111">
          <cell r="P111">
            <v>9294543</v>
          </cell>
        </row>
        <row r="112">
          <cell r="B112">
            <v>2050201</v>
          </cell>
        </row>
        <row r="112">
          <cell r="P112">
            <v>1081053</v>
          </cell>
        </row>
        <row r="113">
          <cell r="B113">
            <v>2050701</v>
          </cell>
        </row>
        <row r="113">
          <cell r="P113">
            <v>2215312.95</v>
          </cell>
        </row>
        <row r="114">
          <cell r="B114">
            <v>2050203</v>
          </cell>
        </row>
        <row r="114">
          <cell r="P114">
            <v>6548226.96</v>
          </cell>
        </row>
        <row r="115">
          <cell r="B115">
            <v>2050203</v>
          </cell>
        </row>
        <row r="115">
          <cell r="P115">
            <v>6599812</v>
          </cell>
        </row>
        <row r="116">
          <cell r="B116">
            <v>2050202</v>
          </cell>
        </row>
        <row r="116">
          <cell r="P116">
            <v>16650101</v>
          </cell>
        </row>
        <row r="117">
          <cell r="B117">
            <v>2050203</v>
          </cell>
        </row>
        <row r="117">
          <cell r="P117">
            <v>10225357.42</v>
          </cell>
        </row>
        <row r="118">
          <cell r="B118">
            <v>2050203</v>
          </cell>
        </row>
        <row r="118">
          <cell r="P118">
            <v>2986177</v>
          </cell>
        </row>
        <row r="119">
          <cell r="B119">
            <v>2050202</v>
          </cell>
        </row>
        <row r="119">
          <cell r="P119">
            <v>32517290.88</v>
          </cell>
        </row>
        <row r="120">
          <cell r="B120">
            <v>2050203</v>
          </cell>
        </row>
        <row r="120">
          <cell r="P120">
            <v>12678793.89</v>
          </cell>
        </row>
        <row r="121">
          <cell r="B121">
            <v>2050202</v>
          </cell>
        </row>
        <row r="121">
          <cell r="P121">
            <v>24378848</v>
          </cell>
        </row>
        <row r="122">
          <cell r="B122">
            <v>2050203</v>
          </cell>
        </row>
        <row r="122">
          <cell r="P122">
            <v>9273204.51</v>
          </cell>
        </row>
        <row r="123">
          <cell r="B123">
            <v>2050202</v>
          </cell>
        </row>
        <row r="123">
          <cell r="P123">
            <v>16630970.24</v>
          </cell>
        </row>
        <row r="124">
          <cell r="B124">
            <v>2050203</v>
          </cell>
        </row>
        <row r="124">
          <cell r="P124">
            <v>6290498.86</v>
          </cell>
        </row>
        <row r="125">
          <cell r="B125">
            <v>2050202</v>
          </cell>
        </row>
        <row r="125">
          <cell r="P125">
            <v>13364985</v>
          </cell>
        </row>
        <row r="126">
          <cell r="B126">
            <v>2050203</v>
          </cell>
        </row>
        <row r="126">
          <cell r="P126">
            <v>5390831</v>
          </cell>
        </row>
        <row r="127">
          <cell r="B127">
            <v>2050202</v>
          </cell>
        </row>
        <row r="127">
          <cell r="P127">
            <v>15737874.52</v>
          </cell>
        </row>
        <row r="128">
          <cell r="B128">
            <v>2050203</v>
          </cell>
        </row>
        <row r="128">
          <cell r="P128">
            <v>7246998.13</v>
          </cell>
        </row>
        <row r="129">
          <cell r="B129">
            <v>2050203</v>
          </cell>
        </row>
        <row r="129">
          <cell r="P129">
            <v>5076725.11</v>
          </cell>
        </row>
        <row r="130">
          <cell r="B130">
            <v>2050202</v>
          </cell>
        </row>
        <row r="130">
          <cell r="P130">
            <v>20467534</v>
          </cell>
        </row>
        <row r="131">
          <cell r="B131">
            <v>2050203</v>
          </cell>
        </row>
        <row r="131">
          <cell r="P131">
            <v>3884528</v>
          </cell>
        </row>
        <row r="132">
          <cell r="B132">
            <v>2050203</v>
          </cell>
        </row>
        <row r="132">
          <cell r="P132">
            <v>4939215</v>
          </cell>
        </row>
        <row r="133">
          <cell r="B133">
            <v>2050202</v>
          </cell>
        </row>
        <row r="133">
          <cell r="P133">
            <v>20497429</v>
          </cell>
        </row>
        <row r="134">
          <cell r="B134">
            <v>2050203</v>
          </cell>
        </row>
        <row r="134">
          <cell r="P134">
            <v>4018012.68</v>
          </cell>
        </row>
        <row r="135">
          <cell r="B135">
            <v>2050203</v>
          </cell>
        </row>
        <row r="135">
          <cell r="P135">
            <v>2575260</v>
          </cell>
        </row>
        <row r="136">
          <cell r="B136">
            <v>2050203</v>
          </cell>
        </row>
        <row r="136">
          <cell r="P136">
            <v>3875520.08</v>
          </cell>
        </row>
        <row r="137">
          <cell r="B137">
            <v>2050203</v>
          </cell>
        </row>
        <row r="137">
          <cell r="P137">
            <v>2363565.52</v>
          </cell>
        </row>
        <row r="138">
          <cell r="B138">
            <v>2050202</v>
          </cell>
        </row>
        <row r="138">
          <cell r="P138">
            <v>20294023.56</v>
          </cell>
        </row>
        <row r="139">
          <cell r="B139">
            <v>2050203</v>
          </cell>
        </row>
        <row r="139">
          <cell r="P139">
            <v>7876378.71</v>
          </cell>
        </row>
        <row r="140">
          <cell r="B140">
            <v>2050203</v>
          </cell>
        </row>
        <row r="140">
          <cell r="P140">
            <v>3229823.32</v>
          </cell>
        </row>
        <row r="141">
          <cell r="B141">
            <v>2050202</v>
          </cell>
        </row>
        <row r="141">
          <cell r="P141">
            <v>20057658</v>
          </cell>
        </row>
        <row r="142">
          <cell r="B142">
            <v>2050203</v>
          </cell>
        </row>
        <row r="142">
          <cell r="P142">
            <v>3887465</v>
          </cell>
        </row>
        <row r="143">
          <cell r="B143">
            <v>2050202</v>
          </cell>
        </row>
        <row r="143">
          <cell r="P143">
            <v>13384462</v>
          </cell>
        </row>
        <row r="144">
          <cell r="B144">
            <v>2050203</v>
          </cell>
        </row>
        <row r="144">
          <cell r="P144">
            <v>5170646</v>
          </cell>
        </row>
        <row r="145">
          <cell r="B145">
            <v>2050202</v>
          </cell>
        </row>
        <row r="145">
          <cell r="P145">
            <v>18156828</v>
          </cell>
        </row>
        <row r="146">
          <cell r="B146">
            <v>2050203</v>
          </cell>
        </row>
        <row r="146">
          <cell r="P146">
            <v>3569068</v>
          </cell>
        </row>
        <row r="147">
          <cell r="B147">
            <v>2050202</v>
          </cell>
        </row>
        <row r="147">
          <cell r="P147">
            <v>10061447</v>
          </cell>
        </row>
        <row r="148">
          <cell r="B148">
            <v>2050203</v>
          </cell>
        </row>
        <row r="148">
          <cell r="P148">
            <v>5855089.68</v>
          </cell>
        </row>
        <row r="149">
          <cell r="B149">
            <v>2050202</v>
          </cell>
        </row>
        <row r="149">
          <cell r="P149">
            <v>14392203.94</v>
          </cell>
        </row>
        <row r="150">
          <cell r="B150">
            <v>2050202</v>
          </cell>
        </row>
        <row r="150">
          <cell r="P150">
            <v>22593186</v>
          </cell>
        </row>
        <row r="151">
          <cell r="B151">
            <v>2050203</v>
          </cell>
        </row>
        <row r="151">
          <cell r="P151">
            <v>3147128.6</v>
          </cell>
        </row>
        <row r="152">
          <cell r="B152">
            <v>2050202</v>
          </cell>
        </row>
        <row r="152">
          <cell r="P152">
            <v>9645225</v>
          </cell>
        </row>
        <row r="153">
          <cell r="B153">
            <v>2050203</v>
          </cell>
        </row>
        <row r="153">
          <cell r="P153">
            <v>11485180</v>
          </cell>
        </row>
        <row r="154">
          <cell r="B154">
            <v>2050202</v>
          </cell>
        </row>
        <row r="154">
          <cell r="P154">
            <v>13914697.4</v>
          </cell>
        </row>
        <row r="155">
          <cell r="B155">
            <v>2050203</v>
          </cell>
        </row>
        <row r="155">
          <cell r="P155">
            <v>4595252</v>
          </cell>
        </row>
        <row r="156">
          <cell r="B156">
            <v>2050202</v>
          </cell>
        </row>
        <row r="156">
          <cell r="P156">
            <v>8107859</v>
          </cell>
        </row>
        <row r="157">
          <cell r="B157">
            <v>2050202</v>
          </cell>
        </row>
        <row r="157">
          <cell r="P157">
            <v>10702796</v>
          </cell>
        </row>
        <row r="158">
          <cell r="B158">
            <v>2050203</v>
          </cell>
        </row>
        <row r="158">
          <cell r="P158">
            <v>2780626</v>
          </cell>
        </row>
        <row r="159">
          <cell r="B159">
            <v>2050202</v>
          </cell>
        </row>
        <row r="159">
          <cell r="P159">
            <v>5265078</v>
          </cell>
        </row>
        <row r="160">
          <cell r="B160">
            <v>2050203</v>
          </cell>
        </row>
        <row r="160">
          <cell r="P160">
            <v>5012152</v>
          </cell>
        </row>
        <row r="161">
          <cell r="B161">
            <v>2050202</v>
          </cell>
        </row>
        <row r="161">
          <cell r="P161">
            <v>6712011</v>
          </cell>
        </row>
        <row r="162">
          <cell r="B162">
            <v>2050202</v>
          </cell>
        </row>
        <row r="162">
          <cell r="P162">
            <v>5643766</v>
          </cell>
        </row>
        <row r="163">
          <cell r="B163">
            <v>2050203</v>
          </cell>
        </row>
        <row r="163">
          <cell r="P163">
            <v>2924239.88</v>
          </cell>
        </row>
        <row r="164">
          <cell r="B164">
            <v>2050202</v>
          </cell>
        </row>
        <row r="164">
          <cell r="P164">
            <v>5378219.43</v>
          </cell>
        </row>
        <row r="165">
          <cell r="B165">
            <v>2050203</v>
          </cell>
        </row>
        <row r="165">
          <cell r="P165">
            <v>4888176</v>
          </cell>
        </row>
        <row r="166">
          <cell r="B166">
            <v>2050202</v>
          </cell>
        </row>
        <row r="166">
          <cell r="P166">
            <v>7214790</v>
          </cell>
        </row>
        <row r="167">
          <cell r="B167">
            <v>2050202</v>
          </cell>
        </row>
        <row r="167">
          <cell r="P167">
            <v>2842751</v>
          </cell>
        </row>
        <row r="168">
          <cell r="B168">
            <v>2050203</v>
          </cell>
        </row>
        <row r="168">
          <cell r="P168">
            <v>3279227</v>
          </cell>
        </row>
        <row r="169">
          <cell r="B169">
            <v>2050202</v>
          </cell>
        </row>
        <row r="169">
          <cell r="P169">
            <v>4574029</v>
          </cell>
        </row>
        <row r="170">
          <cell r="B170">
            <v>2050202</v>
          </cell>
        </row>
        <row r="170">
          <cell r="P170">
            <v>2036027</v>
          </cell>
        </row>
        <row r="171">
          <cell r="B171">
            <v>2050203</v>
          </cell>
        </row>
        <row r="171">
          <cell r="P171">
            <v>8000000</v>
          </cell>
        </row>
        <row r="172">
          <cell r="B172">
            <v>2050204</v>
          </cell>
        </row>
        <row r="172">
          <cell r="P172">
            <v>44855890.43</v>
          </cell>
        </row>
        <row r="173">
          <cell r="B173">
            <v>2050204</v>
          </cell>
        </row>
        <row r="173">
          <cell r="P173">
            <v>23921714.89</v>
          </cell>
        </row>
        <row r="174">
          <cell r="B174">
            <v>2050204</v>
          </cell>
        </row>
        <row r="174">
          <cell r="P174">
            <v>18165577.31</v>
          </cell>
        </row>
        <row r="175">
          <cell r="B175">
            <v>2050203</v>
          </cell>
        </row>
        <row r="175">
          <cell r="P175">
            <v>12242646.53</v>
          </cell>
        </row>
        <row r="176">
          <cell r="B176">
            <v>2050301</v>
          </cell>
        </row>
        <row r="176">
          <cell r="P176">
            <v>7543689.59</v>
          </cell>
        </row>
        <row r="177">
          <cell r="B177">
            <v>2050302</v>
          </cell>
        </row>
        <row r="177">
          <cell r="P177">
            <v>625733.84</v>
          </cell>
        </row>
        <row r="178">
          <cell r="B178">
            <v>2050202</v>
          </cell>
        </row>
        <row r="178">
          <cell r="P178">
            <v>12565939.88</v>
          </cell>
        </row>
        <row r="179">
          <cell r="B179">
            <v>2050202</v>
          </cell>
        </row>
        <row r="179">
          <cell r="P179">
            <v>14192305.8</v>
          </cell>
        </row>
        <row r="180">
          <cell r="B180">
            <v>2050204</v>
          </cell>
        </row>
        <row r="180">
          <cell r="P180">
            <v>30803140.57</v>
          </cell>
        </row>
        <row r="181">
          <cell r="B181">
            <v>2050201</v>
          </cell>
        </row>
        <row r="181">
          <cell r="P181">
            <v>1962586</v>
          </cell>
        </row>
        <row r="182">
          <cell r="B182">
            <v>2050203</v>
          </cell>
        </row>
        <row r="182">
          <cell r="P182">
            <v>3720785.04</v>
          </cell>
        </row>
        <row r="183">
          <cell r="B183">
            <v>2050203</v>
          </cell>
        </row>
        <row r="183">
          <cell r="P183">
            <v>3452755.78</v>
          </cell>
        </row>
        <row r="184">
          <cell r="B184">
            <v>2050202</v>
          </cell>
        </row>
        <row r="184">
          <cell r="P184">
            <v>2026422.36</v>
          </cell>
        </row>
        <row r="185">
          <cell r="B185">
            <v>2050203</v>
          </cell>
        </row>
        <row r="185">
          <cell r="P185">
            <v>4508144</v>
          </cell>
        </row>
        <row r="186">
          <cell r="B186">
            <v>2050203</v>
          </cell>
        </row>
        <row r="186">
          <cell r="P186">
            <v>15770836.42</v>
          </cell>
        </row>
        <row r="187">
          <cell r="B187">
            <v>2050201</v>
          </cell>
        </row>
        <row r="187">
          <cell r="P187">
            <v>1112951</v>
          </cell>
        </row>
        <row r="188">
          <cell r="B188">
            <v>2050202</v>
          </cell>
        </row>
        <row r="188">
          <cell r="P188">
            <v>2047105</v>
          </cell>
        </row>
        <row r="189">
          <cell r="B189">
            <v>2050202</v>
          </cell>
        </row>
        <row r="189">
          <cell r="P189">
            <v>2687037</v>
          </cell>
        </row>
        <row r="190">
          <cell r="B190">
            <v>2070301</v>
          </cell>
        </row>
        <row r="190">
          <cell r="P190">
            <v>233238</v>
          </cell>
        </row>
        <row r="191">
          <cell r="B191">
            <v>2070304</v>
          </cell>
        </row>
        <row r="191">
          <cell r="P191">
            <v>621838.13</v>
          </cell>
        </row>
        <row r="192">
          <cell r="B192">
            <v>2070399</v>
          </cell>
        </row>
        <row r="192">
          <cell r="P192">
            <v>2105854.04</v>
          </cell>
        </row>
        <row r="193">
          <cell r="B193">
            <v>2060101</v>
          </cell>
        </row>
        <row r="193">
          <cell r="P193">
            <v>88000</v>
          </cell>
        </row>
        <row r="194">
          <cell r="B194">
            <v>2060199</v>
          </cell>
        </row>
        <row r="194">
          <cell r="P194">
            <v>192492.24</v>
          </cell>
        </row>
        <row r="195">
          <cell r="B195">
            <v>2050202</v>
          </cell>
        </row>
        <row r="195">
          <cell r="P195">
            <v>2309116.1</v>
          </cell>
        </row>
        <row r="196">
          <cell r="B196">
            <v>2060101</v>
          </cell>
        </row>
        <row r="196">
          <cell r="P196">
            <v>1166739.16</v>
          </cell>
        </row>
        <row r="197">
          <cell r="B197">
            <v>2070101</v>
          </cell>
        </row>
        <row r="197">
          <cell r="P197">
            <v>3338733.56</v>
          </cell>
        </row>
        <row r="198">
          <cell r="B198">
            <v>2070199</v>
          </cell>
        </row>
        <row r="198">
          <cell r="P198">
            <v>1881507</v>
          </cell>
        </row>
        <row r="199">
          <cell r="B199">
            <v>2070205</v>
          </cell>
        </row>
        <row r="199">
          <cell r="P199">
            <v>449583.36</v>
          </cell>
        </row>
        <row r="200">
          <cell r="B200">
            <v>2070104</v>
          </cell>
        </row>
        <row r="200">
          <cell r="P200">
            <v>1016759.61</v>
          </cell>
        </row>
        <row r="201">
          <cell r="B201">
            <v>2070199</v>
          </cell>
        </row>
        <row r="201">
          <cell r="P201">
            <v>101530</v>
          </cell>
        </row>
        <row r="202">
          <cell r="B202">
            <v>2070109</v>
          </cell>
        </row>
        <row r="202">
          <cell r="P202">
            <v>1390535.09</v>
          </cell>
        </row>
        <row r="203">
          <cell r="B203">
            <v>2070199</v>
          </cell>
        </row>
        <row r="203">
          <cell r="P203">
            <v>70000</v>
          </cell>
        </row>
        <row r="204">
          <cell r="B204">
            <v>2050802</v>
          </cell>
        </row>
        <row r="204">
          <cell r="P204">
            <v>2241635.51</v>
          </cell>
        </row>
        <row r="205">
          <cell r="B205">
            <v>2070808</v>
          </cell>
        </row>
        <row r="205">
          <cell r="P205">
            <v>4273154.8</v>
          </cell>
        </row>
        <row r="206">
          <cell r="B206">
            <v>2070199</v>
          </cell>
        </row>
        <row r="206">
          <cell r="P206">
            <v>354851</v>
          </cell>
        </row>
        <row r="207">
          <cell r="B207">
            <v>2050202</v>
          </cell>
        </row>
        <row r="207">
          <cell r="P207">
            <v>6771400</v>
          </cell>
        </row>
        <row r="208">
          <cell r="B208">
            <v>2050299</v>
          </cell>
        </row>
        <row r="208">
          <cell r="P208">
            <v>8000000</v>
          </cell>
        </row>
        <row r="209">
          <cell r="B209">
            <v>2050299</v>
          </cell>
        </row>
        <row r="209">
          <cell r="P209">
            <v>0</v>
          </cell>
        </row>
        <row r="210">
          <cell r="B210">
            <v>2050999</v>
          </cell>
        </row>
        <row r="210">
          <cell r="P210">
            <v>16000000</v>
          </cell>
        </row>
        <row r="211">
          <cell r="B211">
            <v>2060901</v>
          </cell>
        </row>
        <row r="211">
          <cell r="P211">
            <v>1120000</v>
          </cell>
        </row>
        <row r="212">
          <cell r="B212">
            <v>2060901</v>
          </cell>
        </row>
        <row r="212">
          <cell r="P212">
            <v>1500000</v>
          </cell>
        </row>
        <row r="213">
          <cell r="B213">
            <v>2070199</v>
          </cell>
        </row>
        <row r="213">
          <cell r="P213">
            <v>5000000</v>
          </cell>
        </row>
        <row r="214">
          <cell r="B214">
            <v>2240703</v>
          </cell>
        </row>
        <row r="214">
          <cell r="P214">
            <v>79694</v>
          </cell>
        </row>
        <row r="215">
          <cell r="B215">
            <v>2249999</v>
          </cell>
        </row>
        <row r="215">
          <cell r="P215">
            <v>200000</v>
          </cell>
        </row>
        <row r="216">
          <cell r="B216">
            <v>2130101</v>
          </cell>
        </row>
        <row r="216">
          <cell r="P216">
            <v>36868889.5</v>
          </cell>
        </row>
        <row r="217">
          <cell r="B217">
            <v>2130104</v>
          </cell>
        </row>
        <row r="217">
          <cell r="P217">
            <v>808009.99</v>
          </cell>
        </row>
        <row r="218">
          <cell r="B218">
            <v>2130104</v>
          </cell>
        </row>
        <row r="218">
          <cell r="P218">
            <v>2452154.99</v>
          </cell>
        </row>
        <row r="219">
          <cell r="B219">
            <v>2130104</v>
          </cell>
        </row>
        <row r="219">
          <cell r="P219">
            <v>342667.24</v>
          </cell>
        </row>
        <row r="220">
          <cell r="B220">
            <v>2130109</v>
          </cell>
        </row>
        <row r="220">
          <cell r="P220">
            <v>34585.4</v>
          </cell>
        </row>
        <row r="221">
          <cell r="B221">
            <v>2130104</v>
          </cell>
        </row>
        <row r="221">
          <cell r="P221">
            <v>2739924.18</v>
          </cell>
        </row>
        <row r="222">
          <cell r="B222">
            <v>2130109</v>
          </cell>
        </row>
        <row r="222">
          <cell r="P222">
            <v>5300</v>
          </cell>
        </row>
        <row r="223">
          <cell r="B223">
            <v>2130104</v>
          </cell>
        </row>
        <row r="223">
          <cell r="P223">
            <v>1780152.08</v>
          </cell>
        </row>
        <row r="224">
          <cell r="B224">
            <v>2130101</v>
          </cell>
        </row>
        <row r="224">
          <cell r="P224">
            <v>1549264.89</v>
          </cell>
        </row>
        <row r="225">
          <cell r="B225">
            <v>2130104</v>
          </cell>
        </row>
        <row r="225">
          <cell r="P225">
            <v>351057.42</v>
          </cell>
        </row>
        <row r="226">
          <cell r="B226">
            <v>2130104</v>
          </cell>
        </row>
        <row r="226">
          <cell r="P226">
            <v>328900</v>
          </cell>
        </row>
        <row r="227">
          <cell r="B227">
            <v>2130104</v>
          </cell>
        </row>
        <row r="227">
          <cell r="P227">
            <v>2731692.14</v>
          </cell>
        </row>
        <row r="228">
          <cell r="B228">
            <v>2130104</v>
          </cell>
        </row>
        <row r="228">
          <cell r="P228">
            <v>334000</v>
          </cell>
        </row>
        <row r="229">
          <cell r="B229">
            <v>2130201</v>
          </cell>
        </row>
        <row r="229">
          <cell r="P229">
            <v>12868970.92</v>
          </cell>
        </row>
        <row r="230">
          <cell r="B230">
            <v>2130204</v>
          </cell>
        </row>
        <row r="230">
          <cell r="P230">
            <v>812874.17</v>
          </cell>
        </row>
        <row r="231">
          <cell r="B231">
            <v>2130204</v>
          </cell>
        </row>
        <row r="231">
          <cell r="P231">
            <v>303856</v>
          </cell>
        </row>
        <row r="232">
          <cell r="B232">
            <v>2130306</v>
          </cell>
        </row>
        <row r="232">
          <cell r="P232">
            <v>0</v>
          </cell>
        </row>
        <row r="233">
          <cell r="B233">
            <v>2130399</v>
          </cell>
        </row>
        <row r="233">
          <cell r="P233">
            <v>0</v>
          </cell>
        </row>
        <row r="234">
          <cell r="B234">
            <v>2130301</v>
          </cell>
        </row>
        <row r="234">
          <cell r="P234">
            <v>6708471.08</v>
          </cell>
        </row>
        <row r="235">
          <cell r="B235">
            <v>2130305</v>
          </cell>
        </row>
        <row r="235">
          <cell r="P235">
            <v>11740000</v>
          </cell>
        </row>
        <row r="236">
          <cell r="B236">
            <v>2130311</v>
          </cell>
        </row>
        <row r="236">
          <cell r="P236">
            <v>1298000</v>
          </cell>
        </row>
        <row r="237">
          <cell r="B237">
            <v>2130316</v>
          </cell>
        </row>
        <row r="237">
          <cell r="P237">
            <v>790000</v>
          </cell>
        </row>
        <row r="238">
          <cell r="B238">
            <v>2130321</v>
          </cell>
        </row>
        <row r="238">
          <cell r="P238">
            <v>4730000</v>
          </cell>
        </row>
        <row r="239">
          <cell r="B239">
            <v>2130304</v>
          </cell>
        </row>
        <row r="239">
          <cell r="P239">
            <v>1145663</v>
          </cell>
        </row>
        <row r="240">
          <cell r="B240">
            <v>2130304</v>
          </cell>
        </row>
        <row r="240">
          <cell r="P240">
            <v>3865409.27</v>
          </cell>
        </row>
        <row r="241">
          <cell r="B241">
            <v>2130304</v>
          </cell>
        </row>
        <row r="241">
          <cell r="P241">
            <v>17877489.17</v>
          </cell>
        </row>
        <row r="242">
          <cell r="B242">
            <v>2130199</v>
          </cell>
        </row>
        <row r="242">
          <cell r="P242">
            <v>0</v>
          </cell>
        </row>
        <row r="243">
          <cell r="B243">
            <v>2130199</v>
          </cell>
        </row>
        <row r="243">
          <cell r="P243">
            <v>11160000</v>
          </cell>
        </row>
        <row r="244">
          <cell r="B244">
            <v>2130199</v>
          </cell>
        </row>
        <row r="244">
          <cell r="P244">
            <v>10000000</v>
          </cell>
        </row>
        <row r="245">
          <cell r="B245">
            <v>2220199</v>
          </cell>
        </row>
        <row r="245">
          <cell r="P245">
            <v>4000000</v>
          </cell>
        </row>
        <row r="246">
          <cell r="B246">
            <v>2130199</v>
          </cell>
        </row>
        <row r="246">
          <cell r="P246">
            <v>9000000</v>
          </cell>
        </row>
        <row r="247">
          <cell r="B247">
            <v>2130314</v>
          </cell>
        </row>
        <row r="247">
          <cell r="P247">
            <v>4267000</v>
          </cell>
        </row>
        <row r="248">
          <cell r="B248">
            <v>2130599</v>
          </cell>
        </row>
        <row r="248">
          <cell r="P248">
            <v>32600000</v>
          </cell>
        </row>
        <row r="249">
          <cell r="B249">
            <v>2139999</v>
          </cell>
        </row>
        <row r="249">
          <cell r="P249">
            <v>50000</v>
          </cell>
        </row>
        <row r="250">
          <cell r="B250">
            <v>2120102</v>
          </cell>
        </row>
        <row r="250">
          <cell r="P250">
            <v>1693965.94</v>
          </cell>
        </row>
        <row r="251">
          <cell r="B251">
            <v>2150802</v>
          </cell>
        </row>
        <row r="251">
          <cell r="P251">
            <v>1275270</v>
          </cell>
        </row>
        <row r="252">
          <cell r="B252">
            <v>2150701</v>
          </cell>
        </row>
        <row r="252">
          <cell r="P252">
            <v>184000</v>
          </cell>
        </row>
        <row r="253">
          <cell r="B253">
            <v>2110101</v>
          </cell>
        </row>
        <row r="253">
          <cell r="P253">
            <v>6641464.09</v>
          </cell>
        </row>
        <row r="254">
          <cell r="B254">
            <v>2120102</v>
          </cell>
        </row>
        <row r="254">
          <cell r="P254">
            <v>9588406.37</v>
          </cell>
        </row>
        <row r="255">
          <cell r="B255">
            <v>2120601</v>
          </cell>
        </row>
        <row r="255">
          <cell r="P255">
            <v>5355805</v>
          </cell>
        </row>
        <row r="256">
          <cell r="B256">
            <v>2120399</v>
          </cell>
        </row>
        <row r="256">
          <cell r="P256">
            <v>4631327.2</v>
          </cell>
        </row>
        <row r="257">
          <cell r="B257">
            <v>2140101</v>
          </cell>
        </row>
        <row r="257">
          <cell r="P257">
            <v>10157404.88</v>
          </cell>
        </row>
        <row r="258">
          <cell r="B258">
            <v>2140102</v>
          </cell>
        </row>
        <row r="258">
          <cell r="P258">
            <v>473269.43</v>
          </cell>
        </row>
        <row r="259">
          <cell r="B259">
            <v>2140106</v>
          </cell>
        </row>
        <row r="259">
          <cell r="P259">
            <v>483015.63</v>
          </cell>
        </row>
        <row r="260">
          <cell r="B260">
            <v>2160202</v>
          </cell>
        </row>
        <row r="260">
          <cell r="P260">
            <v>291047.54</v>
          </cell>
        </row>
        <row r="261">
          <cell r="B261">
            <v>2110301</v>
          </cell>
        </row>
        <row r="261">
          <cell r="P261">
            <v>829124.16</v>
          </cell>
        </row>
        <row r="262">
          <cell r="B262">
            <v>2120101</v>
          </cell>
        </row>
        <row r="262">
          <cell r="P262">
            <v>29904352.68</v>
          </cell>
        </row>
        <row r="263">
          <cell r="B263">
            <v>2120501</v>
          </cell>
        </row>
        <row r="263">
          <cell r="P263">
            <v>2642278.21</v>
          </cell>
        </row>
        <row r="264">
          <cell r="B264">
            <v>2120101</v>
          </cell>
        </row>
        <row r="264">
          <cell r="P264">
            <v>7453565.2</v>
          </cell>
        </row>
        <row r="265">
          <cell r="B265">
            <v>2120102</v>
          </cell>
        </row>
        <row r="265">
          <cell r="P265">
            <v>800778.61</v>
          </cell>
        </row>
        <row r="266">
          <cell r="B266">
            <v>2150802</v>
          </cell>
        </row>
        <row r="266">
          <cell r="P266">
            <v>3862054.65</v>
          </cell>
        </row>
        <row r="267">
          <cell r="B267">
            <v>2159999</v>
          </cell>
        </row>
        <row r="267">
          <cell r="P267">
            <v>8752490.96</v>
          </cell>
        </row>
        <row r="268">
          <cell r="B268">
            <v>2150802</v>
          </cell>
        </row>
        <row r="268">
          <cell r="P268">
            <v>1594325.17</v>
          </cell>
        </row>
        <row r="269">
          <cell r="B269">
            <v>2159999</v>
          </cell>
        </row>
        <row r="269">
          <cell r="P269">
            <v>2017080</v>
          </cell>
        </row>
        <row r="270">
          <cell r="B270">
            <v>2150802</v>
          </cell>
        </row>
        <row r="270">
          <cell r="P270">
            <v>1436433.96</v>
          </cell>
        </row>
        <row r="271">
          <cell r="B271">
            <v>2120101</v>
          </cell>
        </row>
        <row r="271">
          <cell r="P271">
            <v>2193308</v>
          </cell>
        </row>
        <row r="272">
          <cell r="B272">
            <v>2130803</v>
          </cell>
        </row>
        <row r="272">
          <cell r="P272">
            <v>54334600</v>
          </cell>
        </row>
        <row r="273">
          <cell r="B273">
            <v>2130804</v>
          </cell>
        </row>
        <row r="273">
          <cell r="P273">
            <v>7090000</v>
          </cell>
        </row>
        <row r="274">
          <cell r="B274">
            <v>2200599</v>
          </cell>
        </row>
        <row r="274">
          <cell r="P274">
            <v>0</v>
          </cell>
        </row>
        <row r="275">
          <cell r="B275">
            <v>2019999</v>
          </cell>
        </row>
        <row r="275">
          <cell r="P275">
            <v>5070000</v>
          </cell>
        </row>
        <row r="276">
          <cell r="B276">
            <v>2111103</v>
          </cell>
        </row>
        <row r="276">
          <cell r="P276">
            <v>13140000</v>
          </cell>
        </row>
        <row r="277">
          <cell r="B277">
            <v>2111103</v>
          </cell>
        </row>
        <row r="277">
          <cell r="P277">
            <v>10000000</v>
          </cell>
        </row>
        <row r="278">
          <cell r="B278">
            <v>2120201</v>
          </cell>
        </row>
        <row r="278">
          <cell r="P278">
            <v>500000</v>
          </cell>
        </row>
        <row r="279">
          <cell r="B279">
            <v>2120201</v>
          </cell>
        </row>
        <row r="279">
          <cell r="P279">
            <v>1000000</v>
          </cell>
        </row>
        <row r="280">
          <cell r="B280">
            <v>2120201</v>
          </cell>
        </row>
        <row r="280">
          <cell r="P280">
            <v>6200000</v>
          </cell>
        </row>
        <row r="281">
          <cell r="B281">
            <v>2120201</v>
          </cell>
        </row>
        <row r="281">
          <cell r="P281">
            <v>2000000</v>
          </cell>
        </row>
        <row r="282">
          <cell r="B282">
            <v>2120501</v>
          </cell>
        </row>
        <row r="282">
          <cell r="P282">
            <v>5000000</v>
          </cell>
        </row>
        <row r="283">
          <cell r="B283">
            <v>2120501</v>
          </cell>
        </row>
        <row r="283">
          <cell r="P283">
            <v>91500000</v>
          </cell>
        </row>
        <row r="284">
          <cell r="B284">
            <v>2120501</v>
          </cell>
        </row>
        <row r="284">
          <cell r="P284">
            <v>15000000</v>
          </cell>
        </row>
        <row r="285">
          <cell r="B285">
            <v>2140101</v>
          </cell>
        </row>
        <row r="285">
          <cell r="P285">
            <v>2718600</v>
          </cell>
        </row>
        <row r="286">
          <cell r="B286">
            <v>2150802</v>
          </cell>
        </row>
        <row r="286">
          <cell r="P286">
            <v>50000</v>
          </cell>
        </row>
        <row r="287">
          <cell r="B287">
            <v>2150899</v>
          </cell>
        </row>
        <row r="287">
          <cell r="P287">
            <v>60000</v>
          </cell>
        </row>
        <row r="288">
          <cell r="B288">
            <v>2159999</v>
          </cell>
        </row>
        <row r="288">
          <cell r="P288">
            <v>450000000</v>
          </cell>
        </row>
        <row r="289">
          <cell r="B289">
            <v>2159999</v>
          </cell>
        </row>
        <row r="289">
          <cell r="P289">
            <v>10000000</v>
          </cell>
        </row>
        <row r="290">
          <cell r="B290">
            <v>2220199</v>
          </cell>
        </row>
        <row r="290">
          <cell r="P290">
            <v>20000</v>
          </cell>
        </row>
        <row r="291">
          <cell r="B291">
            <v>2080601</v>
          </cell>
        </row>
        <row r="291">
          <cell r="P291">
            <v>10000</v>
          </cell>
        </row>
        <row r="292">
          <cell r="B292">
            <v>2210105</v>
          </cell>
        </row>
        <row r="292">
          <cell r="P292">
            <v>15000</v>
          </cell>
        </row>
        <row r="293">
          <cell r="B293">
            <v>2080201</v>
          </cell>
        </row>
        <row r="293">
          <cell r="P293">
            <v>4805799.09</v>
          </cell>
        </row>
        <row r="294">
          <cell r="B294">
            <v>2081099</v>
          </cell>
        </row>
        <row r="294">
          <cell r="P294">
            <v>130000</v>
          </cell>
        </row>
        <row r="295">
          <cell r="B295">
            <v>2082502</v>
          </cell>
        </row>
        <row r="295">
          <cell r="P295">
            <v>113344</v>
          </cell>
        </row>
        <row r="296">
          <cell r="B296">
            <v>2081005</v>
          </cell>
        </row>
        <row r="296">
          <cell r="P296">
            <v>1952092</v>
          </cell>
        </row>
        <row r="297">
          <cell r="B297">
            <v>2081004</v>
          </cell>
        </row>
        <row r="297">
          <cell r="P297">
            <v>180770</v>
          </cell>
        </row>
        <row r="298">
          <cell r="B298">
            <v>2100101</v>
          </cell>
        </row>
        <row r="298">
          <cell r="P298">
            <v>9360134.46</v>
          </cell>
        </row>
        <row r="299">
          <cell r="B299">
            <v>2100302</v>
          </cell>
        </row>
        <row r="299">
          <cell r="P299">
            <v>1850000</v>
          </cell>
        </row>
        <row r="300">
          <cell r="B300">
            <v>2100408</v>
          </cell>
        </row>
        <row r="300">
          <cell r="P300">
            <v>3346796</v>
          </cell>
        </row>
        <row r="301">
          <cell r="B301">
            <v>2100499</v>
          </cell>
        </row>
        <row r="301">
          <cell r="P301">
            <v>2839920</v>
          </cell>
        </row>
        <row r="302">
          <cell r="B302">
            <v>2100799</v>
          </cell>
        </row>
        <row r="302">
          <cell r="P302">
            <v>4585174</v>
          </cell>
        </row>
        <row r="303">
          <cell r="B303">
            <v>2100407</v>
          </cell>
        </row>
        <row r="303">
          <cell r="P303">
            <v>447987.73</v>
          </cell>
        </row>
        <row r="304">
          <cell r="B304">
            <v>2100407</v>
          </cell>
        </row>
        <row r="304">
          <cell r="P304">
            <v>194066.52</v>
          </cell>
        </row>
        <row r="305">
          <cell r="B305">
            <v>2100201</v>
          </cell>
        </row>
        <row r="305">
          <cell r="P305">
            <v>12880</v>
          </cell>
        </row>
        <row r="306">
          <cell r="B306">
            <v>2080799</v>
          </cell>
        </row>
        <row r="306">
          <cell r="P306">
            <v>4563.34</v>
          </cell>
        </row>
        <row r="307">
          <cell r="B307">
            <v>2081101</v>
          </cell>
        </row>
        <row r="307">
          <cell r="P307">
            <v>841256.13</v>
          </cell>
        </row>
        <row r="308">
          <cell r="B308">
            <v>2081105</v>
          </cell>
        </row>
        <row r="308">
          <cell r="P308">
            <v>240014</v>
          </cell>
        </row>
        <row r="309">
          <cell r="B309">
            <v>2080109</v>
          </cell>
        </row>
        <row r="309">
          <cell r="P309">
            <v>5029764.73</v>
          </cell>
        </row>
        <row r="310">
          <cell r="B310">
            <v>2081601</v>
          </cell>
        </row>
        <row r="310">
          <cell r="P310">
            <v>662215.58</v>
          </cell>
        </row>
        <row r="311">
          <cell r="B311">
            <v>2080505</v>
          </cell>
        </row>
        <row r="311">
          <cell r="P311">
            <v>53156.47</v>
          </cell>
        </row>
        <row r="312">
          <cell r="B312">
            <v>2080899</v>
          </cell>
        </row>
        <row r="312">
          <cell r="P312">
            <v>40100.05</v>
          </cell>
        </row>
        <row r="313">
          <cell r="B313">
            <v>2082801</v>
          </cell>
        </row>
        <row r="313">
          <cell r="P313">
            <v>1957350.54</v>
          </cell>
        </row>
        <row r="314">
          <cell r="B314">
            <v>2101401</v>
          </cell>
        </row>
        <row r="314">
          <cell r="P314">
            <v>318616</v>
          </cell>
        </row>
        <row r="315">
          <cell r="B315">
            <v>2080101</v>
          </cell>
        </row>
        <row r="315">
          <cell r="P315">
            <v>4776033.69</v>
          </cell>
        </row>
        <row r="316">
          <cell r="B316">
            <v>2080799</v>
          </cell>
        </row>
        <row r="316">
          <cell r="P316">
            <v>202882.5</v>
          </cell>
        </row>
        <row r="317">
          <cell r="B317">
            <v>2082602</v>
          </cell>
        </row>
        <row r="317">
          <cell r="P317">
            <v>118680000</v>
          </cell>
        </row>
        <row r="318">
          <cell r="B318">
            <v>2089999</v>
          </cell>
        </row>
        <row r="318">
          <cell r="P318">
            <v>1921044</v>
          </cell>
        </row>
        <row r="319">
          <cell r="B319">
            <v>2080111</v>
          </cell>
        </row>
        <row r="319">
          <cell r="P319">
            <v>1965804.28</v>
          </cell>
        </row>
        <row r="320">
          <cell r="B320">
            <v>2080799</v>
          </cell>
        </row>
        <row r="320">
          <cell r="P320">
            <v>225912.08</v>
          </cell>
        </row>
        <row r="321">
          <cell r="B321">
            <v>2130804</v>
          </cell>
        </row>
        <row r="321">
          <cell r="P321">
            <v>329975.39</v>
          </cell>
        </row>
        <row r="322">
          <cell r="B322">
            <v>2080109</v>
          </cell>
        </row>
        <row r="322">
          <cell r="P322">
            <v>4270644.28</v>
          </cell>
        </row>
        <row r="323">
          <cell r="B323">
            <v>2080105</v>
          </cell>
        </row>
        <row r="323">
          <cell r="P323">
            <v>942450.09</v>
          </cell>
        </row>
        <row r="324">
          <cell r="B324">
            <v>2089999</v>
          </cell>
        </row>
        <row r="324">
          <cell r="P324">
            <v>31200000</v>
          </cell>
        </row>
        <row r="325">
          <cell r="B325">
            <v>2080601</v>
          </cell>
        </row>
        <row r="325">
          <cell r="P325">
            <v>0</v>
          </cell>
        </row>
        <row r="326">
          <cell r="B326">
            <v>2100302</v>
          </cell>
        </row>
        <row r="326">
          <cell r="P326">
            <v>88002412.736</v>
          </cell>
        </row>
        <row r="327">
          <cell r="B327">
            <v>2100402</v>
          </cell>
        </row>
        <row r="327">
          <cell r="P327">
            <v>739722.85</v>
          </cell>
        </row>
        <row r="328">
          <cell r="B328">
            <v>2100408</v>
          </cell>
        </row>
        <row r="328">
          <cell r="P328">
            <v>44408518.49</v>
          </cell>
        </row>
        <row r="329">
          <cell r="B329">
            <v>2080507</v>
          </cell>
        </row>
        <row r="329">
          <cell r="P329">
            <v>150000000</v>
          </cell>
        </row>
        <row r="330">
          <cell r="B330">
            <v>2080508</v>
          </cell>
        </row>
        <row r="330">
          <cell r="P330">
            <v>11800000</v>
          </cell>
        </row>
        <row r="331">
          <cell r="B331">
            <v>2080799</v>
          </cell>
        </row>
        <row r="331">
          <cell r="P331">
            <v>1300000</v>
          </cell>
        </row>
        <row r="332">
          <cell r="B332">
            <v>2080799</v>
          </cell>
        </row>
        <row r="332">
          <cell r="P332">
            <v>6000000</v>
          </cell>
        </row>
        <row r="333">
          <cell r="B333">
            <v>2080805</v>
          </cell>
        </row>
        <row r="333">
          <cell r="P333">
            <v>10000000</v>
          </cell>
        </row>
        <row r="334">
          <cell r="B334">
            <v>2080899</v>
          </cell>
        </row>
        <row r="334">
          <cell r="P334">
            <v>8627881</v>
          </cell>
        </row>
        <row r="335">
          <cell r="B335">
            <v>2080899</v>
          </cell>
        </row>
        <row r="335">
          <cell r="P335">
            <v>31512299</v>
          </cell>
        </row>
        <row r="336">
          <cell r="B336">
            <v>2080901</v>
          </cell>
        </row>
        <row r="336">
          <cell r="P336">
            <v>7219900</v>
          </cell>
        </row>
        <row r="337">
          <cell r="B337">
            <v>2080902</v>
          </cell>
        </row>
        <row r="337">
          <cell r="P337">
            <v>127773</v>
          </cell>
        </row>
        <row r="338">
          <cell r="B338">
            <v>2081004</v>
          </cell>
        </row>
        <row r="338">
          <cell r="P338">
            <v>10000000</v>
          </cell>
        </row>
        <row r="339">
          <cell r="B339">
            <v>2081004</v>
          </cell>
        </row>
        <row r="339">
          <cell r="P339">
            <v>20000</v>
          </cell>
        </row>
        <row r="340">
          <cell r="B340">
            <v>2081107</v>
          </cell>
        </row>
        <row r="340">
          <cell r="P340">
            <v>11569300</v>
          </cell>
        </row>
        <row r="341">
          <cell r="B341">
            <v>2082502</v>
          </cell>
        </row>
        <row r="341">
          <cell r="P341">
            <v>940144</v>
          </cell>
        </row>
        <row r="342">
          <cell r="B342">
            <v>2082502</v>
          </cell>
        </row>
        <row r="342">
          <cell r="P342">
            <v>754728</v>
          </cell>
        </row>
        <row r="343">
          <cell r="B343">
            <v>2082601</v>
          </cell>
        </row>
        <row r="343">
          <cell r="P343">
            <v>50000000</v>
          </cell>
        </row>
        <row r="344">
          <cell r="B344">
            <v>2082601</v>
          </cell>
        </row>
        <row r="344">
          <cell r="P344">
            <v>25000000</v>
          </cell>
        </row>
        <row r="345">
          <cell r="B345">
            <v>2082601</v>
          </cell>
        </row>
        <row r="345">
          <cell r="P345">
            <v>22080000</v>
          </cell>
        </row>
        <row r="346">
          <cell r="B346">
            <v>2082602</v>
          </cell>
        </row>
        <row r="346">
          <cell r="P346">
            <v>69456000</v>
          </cell>
        </row>
        <row r="347">
          <cell r="B347">
            <v>2082699</v>
          </cell>
        </row>
        <row r="347">
          <cell r="P347">
            <v>91200</v>
          </cell>
        </row>
        <row r="348">
          <cell r="B348">
            <v>2082702</v>
          </cell>
        </row>
        <row r="348">
          <cell r="P348">
            <v>620000</v>
          </cell>
        </row>
        <row r="349">
          <cell r="B349">
            <v>2082799</v>
          </cell>
        </row>
        <row r="349">
          <cell r="P349">
            <v>600000</v>
          </cell>
        </row>
        <row r="350">
          <cell r="B350">
            <v>2089999</v>
          </cell>
        </row>
        <row r="350">
          <cell r="P350">
            <v>650000</v>
          </cell>
        </row>
        <row r="351">
          <cell r="B351">
            <v>2089999</v>
          </cell>
        </row>
        <row r="351">
          <cell r="P351">
            <v>1880000</v>
          </cell>
        </row>
        <row r="352">
          <cell r="B352">
            <v>2089999</v>
          </cell>
        </row>
        <row r="352">
          <cell r="P352">
            <v>1300000</v>
          </cell>
        </row>
        <row r="353">
          <cell r="B353">
            <v>2089999</v>
          </cell>
        </row>
        <row r="353">
          <cell r="P353">
            <v>2901480</v>
          </cell>
        </row>
        <row r="354">
          <cell r="B354">
            <v>2089999</v>
          </cell>
        </row>
        <row r="354">
          <cell r="P354">
            <v>1000000</v>
          </cell>
        </row>
        <row r="355">
          <cell r="B355">
            <v>2089999</v>
          </cell>
        </row>
        <row r="355">
          <cell r="P355">
            <v>85000</v>
          </cell>
        </row>
        <row r="356">
          <cell r="B356">
            <v>2089999</v>
          </cell>
        </row>
        <row r="356">
          <cell r="P356">
            <v>1400000</v>
          </cell>
        </row>
        <row r="357">
          <cell r="B357">
            <v>2089999</v>
          </cell>
        </row>
        <row r="357">
          <cell r="P357">
            <v>5070000</v>
          </cell>
        </row>
        <row r="358">
          <cell r="B358">
            <v>2089999</v>
          </cell>
        </row>
        <row r="358">
          <cell r="P358">
            <v>232800</v>
          </cell>
        </row>
        <row r="359">
          <cell r="B359">
            <v>2089999</v>
          </cell>
        </row>
        <row r="359">
          <cell r="P359">
            <v>720000</v>
          </cell>
        </row>
        <row r="360">
          <cell r="B360">
            <v>2100407</v>
          </cell>
        </row>
        <row r="360">
          <cell r="P360">
            <v>50000</v>
          </cell>
        </row>
        <row r="361">
          <cell r="B361">
            <v>2100408</v>
          </cell>
        </row>
        <row r="361">
          <cell r="P361">
            <v>2949200</v>
          </cell>
        </row>
        <row r="362">
          <cell r="B362">
            <v>2100499</v>
          </cell>
        </row>
        <row r="362">
          <cell r="P362">
            <v>5000000</v>
          </cell>
        </row>
        <row r="363">
          <cell r="B363">
            <v>2101101</v>
          </cell>
        </row>
        <row r="363">
          <cell r="P363">
            <v>460000</v>
          </cell>
        </row>
        <row r="364">
          <cell r="B364">
            <v>2101201</v>
          </cell>
        </row>
        <row r="364">
          <cell r="P364">
            <v>24940000</v>
          </cell>
        </row>
        <row r="365">
          <cell r="B365">
            <v>2101201</v>
          </cell>
        </row>
        <row r="365">
          <cell r="P365">
            <v>23289000</v>
          </cell>
        </row>
        <row r="366">
          <cell r="B366">
            <v>2101202</v>
          </cell>
        </row>
        <row r="366">
          <cell r="P366">
            <v>48142100</v>
          </cell>
        </row>
        <row r="367">
          <cell r="B367">
            <v>2101401</v>
          </cell>
        </row>
        <row r="367">
          <cell r="P367">
            <v>1300000</v>
          </cell>
        </row>
        <row r="368">
          <cell r="B368">
            <v>2130599</v>
          </cell>
        </row>
        <row r="368">
          <cell r="P368">
            <v>10000000</v>
          </cell>
        </row>
        <row r="369">
          <cell r="B369">
            <v>2070308</v>
          </cell>
        </row>
        <row r="369">
          <cell r="P369">
            <v>27320.21</v>
          </cell>
        </row>
        <row r="370">
          <cell r="B370">
            <v>2200101</v>
          </cell>
        </row>
        <row r="370">
          <cell r="P370">
            <v>32103776.99</v>
          </cell>
        </row>
        <row r="371">
          <cell r="B371">
            <v>2080802</v>
          </cell>
        </row>
        <row r="371">
          <cell r="P371">
            <v>395385.32</v>
          </cell>
        </row>
        <row r="372">
          <cell r="B372">
            <v>2210103</v>
          </cell>
        </row>
        <row r="372">
          <cell r="P372">
            <v>126000</v>
          </cell>
        </row>
        <row r="373">
          <cell r="B373">
            <v>2120501</v>
          </cell>
        </row>
        <row r="373">
          <cell r="P373">
            <v>200000</v>
          </cell>
        </row>
        <row r="374">
          <cell r="B374">
            <v>2210107</v>
          </cell>
        </row>
        <row r="374">
          <cell r="P374">
            <v>3200000</v>
          </cell>
        </row>
        <row r="375">
          <cell r="B375">
            <v>2210108</v>
          </cell>
        </row>
        <row r="375">
          <cell r="P375">
            <v>34160000</v>
          </cell>
        </row>
        <row r="376">
          <cell r="B376">
            <v>2139999</v>
          </cell>
        </row>
        <row r="376">
          <cell r="P376">
            <v>240000000</v>
          </cell>
        </row>
        <row r="377">
          <cell r="B377">
            <v>2050202</v>
          </cell>
        </row>
        <row r="377">
          <cell r="P377">
            <v>562000000</v>
          </cell>
        </row>
        <row r="378">
          <cell r="B378">
            <v>2299999</v>
          </cell>
        </row>
        <row r="378">
          <cell r="P378">
            <v>160000000</v>
          </cell>
        </row>
        <row r="379">
          <cell r="B379">
            <v>2120399</v>
          </cell>
        </row>
        <row r="379">
          <cell r="P379">
            <v>7616152.74</v>
          </cell>
        </row>
        <row r="380">
          <cell r="B380">
            <v>2120399</v>
          </cell>
        </row>
        <row r="380">
          <cell r="P380">
            <v>21265474.58</v>
          </cell>
        </row>
        <row r="381">
          <cell r="B381">
            <v>2130316</v>
          </cell>
        </row>
        <row r="381">
          <cell r="P381">
            <v>398352.15</v>
          </cell>
        </row>
        <row r="382">
          <cell r="B382">
            <v>2130321</v>
          </cell>
        </row>
        <row r="382">
          <cell r="P382">
            <v>192185.75</v>
          </cell>
        </row>
        <row r="383">
          <cell r="B383">
            <v>2130335</v>
          </cell>
        </row>
        <row r="383">
          <cell r="P383">
            <v>2150000</v>
          </cell>
        </row>
        <row r="384">
          <cell r="B384">
            <v>2130504</v>
          </cell>
        </row>
        <row r="384">
          <cell r="P384">
            <v>7338715</v>
          </cell>
        </row>
        <row r="385">
          <cell r="B385">
            <v>2130599</v>
          </cell>
        </row>
        <row r="385">
          <cell r="P385">
            <v>32226255.37</v>
          </cell>
        </row>
        <row r="386">
          <cell r="B386">
            <v>2010308</v>
          </cell>
        </row>
        <row r="386">
          <cell r="P386">
            <v>146440</v>
          </cell>
        </row>
        <row r="387">
          <cell r="B387">
            <v>2010804</v>
          </cell>
        </row>
        <row r="387">
          <cell r="P387">
            <v>105000</v>
          </cell>
        </row>
        <row r="388">
          <cell r="B388">
            <v>2010899</v>
          </cell>
        </row>
        <row r="388">
          <cell r="P388">
            <v>20000</v>
          </cell>
        </row>
        <row r="389">
          <cell r="B389">
            <v>2011101</v>
          </cell>
        </row>
        <row r="389">
          <cell r="P389">
            <v>445200</v>
          </cell>
        </row>
        <row r="390">
          <cell r="B390">
            <v>2013299</v>
          </cell>
        </row>
        <row r="390">
          <cell r="P390">
            <v>190500</v>
          </cell>
        </row>
        <row r="391">
          <cell r="B391">
            <v>2040201</v>
          </cell>
        </row>
        <row r="391">
          <cell r="P391">
            <v>288000</v>
          </cell>
        </row>
        <row r="392">
          <cell r="B392">
            <v>2040401</v>
          </cell>
        </row>
        <row r="392">
          <cell r="P392">
            <v>509698.8</v>
          </cell>
        </row>
        <row r="393">
          <cell r="B393">
            <v>2040501</v>
          </cell>
        </row>
        <row r="393">
          <cell r="P393">
            <v>1000000</v>
          </cell>
        </row>
        <row r="394">
          <cell r="B394">
            <v>2040601</v>
          </cell>
        </row>
        <row r="394">
          <cell r="P394">
            <v>640808</v>
          </cell>
        </row>
        <row r="395">
          <cell r="B395">
            <v>2130705</v>
          </cell>
        </row>
        <row r="395">
          <cell r="P395">
            <v>100000</v>
          </cell>
        </row>
        <row r="396">
          <cell r="B396">
            <v>2139999</v>
          </cell>
        </row>
        <row r="396">
          <cell r="P396">
            <v>160000</v>
          </cell>
        </row>
        <row r="397">
          <cell r="B397">
            <v>2240199</v>
          </cell>
        </row>
        <row r="397">
          <cell r="P397">
            <v>640000</v>
          </cell>
        </row>
        <row r="398">
          <cell r="B398">
            <v>2240703</v>
          </cell>
        </row>
        <row r="398">
          <cell r="P398">
            <v>5900000</v>
          </cell>
        </row>
        <row r="399">
          <cell r="B399">
            <v>2296013</v>
          </cell>
        </row>
        <row r="399">
          <cell r="P399">
            <v>0</v>
          </cell>
        </row>
        <row r="400">
          <cell r="B400">
            <v>2050201</v>
          </cell>
        </row>
        <row r="400">
          <cell r="P400">
            <v>9649200</v>
          </cell>
        </row>
        <row r="401">
          <cell r="B401">
            <v>2050202</v>
          </cell>
        </row>
        <row r="401">
          <cell r="P401">
            <v>40600454.82</v>
          </cell>
        </row>
        <row r="402">
          <cell r="B402">
            <v>2050203</v>
          </cell>
        </row>
        <row r="402">
          <cell r="P402">
            <v>58618398.36</v>
          </cell>
        </row>
        <row r="403">
          <cell r="B403">
            <v>2050204</v>
          </cell>
        </row>
        <row r="403">
          <cell r="P403">
            <v>6885335</v>
          </cell>
        </row>
        <row r="404">
          <cell r="B404">
            <v>2050301</v>
          </cell>
        </row>
        <row r="404">
          <cell r="P404">
            <v>14020000</v>
          </cell>
        </row>
        <row r="405">
          <cell r="B405">
            <v>2050302</v>
          </cell>
        </row>
        <row r="405">
          <cell r="P405">
            <v>739025</v>
          </cell>
        </row>
        <row r="406">
          <cell r="B406">
            <v>2050701</v>
          </cell>
        </row>
        <row r="406">
          <cell r="P406">
            <v>749000</v>
          </cell>
        </row>
        <row r="407">
          <cell r="B407">
            <v>2060199</v>
          </cell>
        </row>
        <row r="407">
          <cell r="P407">
            <v>1620000</v>
          </cell>
        </row>
        <row r="408">
          <cell r="B408">
            <v>2060702</v>
          </cell>
        </row>
        <row r="408">
          <cell r="P408">
            <v>279900</v>
          </cell>
        </row>
        <row r="409">
          <cell r="B409">
            <v>2070109</v>
          </cell>
        </row>
        <row r="409">
          <cell r="P409">
            <v>201000</v>
          </cell>
        </row>
        <row r="410">
          <cell r="B410">
            <v>2070199</v>
          </cell>
        </row>
        <row r="410">
          <cell r="P410">
            <v>1925600</v>
          </cell>
        </row>
        <row r="411">
          <cell r="B411">
            <v>2070205</v>
          </cell>
        </row>
        <row r="411">
          <cell r="P411">
            <v>330000</v>
          </cell>
        </row>
        <row r="412">
          <cell r="B412">
            <v>2070304</v>
          </cell>
        </row>
        <row r="412">
          <cell r="P412">
            <v>257700</v>
          </cell>
        </row>
        <row r="413">
          <cell r="B413">
            <v>2070308</v>
          </cell>
        </row>
        <row r="413">
          <cell r="P413">
            <v>800000</v>
          </cell>
        </row>
        <row r="414">
          <cell r="B414">
            <v>2070606</v>
          </cell>
        </row>
        <row r="414">
          <cell r="P414">
            <v>37500</v>
          </cell>
        </row>
        <row r="415">
          <cell r="B415">
            <v>2070899</v>
          </cell>
        </row>
        <row r="415">
          <cell r="P415">
            <v>316000</v>
          </cell>
        </row>
        <row r="416">
          <cell r="B416">
            <v>2079999</v>
          </cell>
        </row>
        <row r="416">
          <cell r="P416">
            <v>6640600</v>
          </cell>
        </row>
        <row r="417">
          <cell r="B417">
            <v>2059999</v>
          </cell>
        </row>
        <row r="417">
          <cell r="P417">
            <v>9520000</v>
          </cell>
        </row>
        <row r="418">
          <cell r="B418">
            <v>2060599</v>
          </cell>
        </row>
        <row r="418">
          <cell r="P418">
            <v>80000</v>
          </cell>
        </row>
        <row r="419">
          <cell r="B419">
            <v>2100201</v>
          </cell>
        </row>
        <row r="419">
          <cell r="P419">
            <v>50000000</v>
          </cell>
        </row>
        <row r="420">
          <cell r="B420">
            <v>2119999</v>
          </cell>
        </row>
        <row r="420">
          <cell r="P420">
            <v>3550000</v>
          </cell>
        </row>
        <row r="421">
          <cell r="B421">
            <v>2120501</v>
          </cell>
        </row>
        <row r="421">
          <cell r="P421">
            <v>370609</v>
          </cell>
        </row>
        <row r="422">
          <cell r="B422">
            <v>2129999</v>
          </cell>
        </row>
        <row r="422">
          <cell r="P422">
            <v>740000</v>
          </cell>
        </row>
        <row r="423">
          <cell r="B423">
            <v>2130148</v>
          </cell>
        </row>
        <row r="423">
          <cell r="P423">
            <v>13243600</v>
          </cell>
        </row>
        <row r="424">
          <cell r="B424">
            <v>2130153</v>
          </cell>
        </row>
        <row r="424">
          <cell r="P424">
            <v>33850000</v>
          </cell>
        </row>
        <row r="425">
          <cell r="B425">
            <v>2130504</v>
          </cell>
        </row>
        <row r="425">
          <cell r="P425">
            <v>8500000</v>
          </cell>
        </row>
        <row r="426">
          <cell r="B426">
            <v>2139999</v>
          </cell>
        </row>
        <row r="426">
          <cell r="P426">
            <v>2700000</v>
          </cell>
        </row>
        <row r="427">
          <cell r="B427">
            <v>2140106</v>
          </cell>
        </row>
        <row r="427">
          <cell r="P427">
            <v>1201900</v>
          </cell>
        </row>
        <row r="428">
          <cell r="B428">
            <v>2140199</v>
          </cell>
        </row>
        <row r="428">
          <cell r="P428">
            <v>320000</v>
          </cell>
        </row>
        <row r="429">
          <cell r="B429">
            <v>2140601</v>
          </cell>
        </row>
        <row r="429">
          <cell r="P429">
            <v>150000</v>
          </cell>
        </row>
        <row r="430">
          <cell r="B430">
            <v>2140602</v>
          </cell>
        </row>
        <row r="430">
          <cell r="P430">
            <v>15966000</v>
          </cell>
        </row>
        <row r="431">
          <cell r="B431">
            <v>2160699</v>
          </cell>
        </row>
        <row r="431">
          <cell r="P431">
            <v>90900</v>
          </cell>
        </row>
        <row r="432">
          <cell r="B432">
            <v>2169999</v>
          </cell>
        </row>
        <row r="432">
          <cell r="P432">
            <v>100000</v>
          </cell>
        </row>
        <row r="433">
          <cell r="B433">
            <v>2210399</v>
          </cell>
        </row>
        <row r="433">
          <cell r="P433">
            <v>1170000</v>
          </cell>
        </row>
        <row r="434">
          <cell r="B434">
            <v>2240703</v>
          </cell>
        </row>
        <row r="434">
          <cell r="P434">
            <v>3102000</v>
          </cell>
        </row>
        <row r="435">
          <cell r="B435">
            <v>2110501</v>
          </cell>
        </row>
        <row r="435">
          <cell r="P435">
            <v>9375959.57</v>
          </cell>
        </row>
        <row r="436">
          <cell r="B436">
            <v>2130106</v>
          </cell>
        </row>
        <row r="436">
          <cell r="P436">
            <v>2753000</v>
          </cell>
        </row>
        <row r="437">
          <cell r="B437">
            <v>2130108</v>
          </cell>
        </row>
        <row r="437">
          <cell r="P437">
            <v>3996792</v>
          </cell>
        </row>
        <row r="438">
          <cell r="B438">
            <v>2130109</v>
          </cell>
        </row>
        <row r="438">
          <cell r="P438">
            <v>2170000</v>
          </cell>
        </row>
        <row r="439">
          <cell r="B439">
            <v>2130119</v>
          </cell>
        </row>
        <row r="439">
          <cell r="P439">
            <v>1900000</v>
          </cell>
        </row>
        <row r="440">
          <cell r="B440">
            <v>2130122</v>
          </cell>
        </row>
        <row r="440">
          <cell r="P440">
            <v>1585872.7</v>
          </cell>
        </row>
        <row r="441">
          <cell r="B441">
            <v>2130124</v>
          </cell>
        </row>
        <row r="441">
          <cell r="P441">
            <v>3240475</v>
          </cell>
        </row>
        <row r="442">
          <cell r="B442">
            <v>2130125</v>
          </cell>
        </row>
        <row r="442">
          <cell r="P442">
            <v>3380000</v>
          </cell>
        </row>
        <row r="443">
          <cell r="B443">
            <v>2130126</v>
          </cell>
        </row>
        <row r="443">
          <cell r="P443">
            <v>1000000</v>
          </cell>
        </row>
        <row r="444">
          <cell r="B444">
            <v>2130135</v>
          </cell>
        </row>
        <row r="444">
          <cell r="P444">
            <v>79217679.86</v>
          </cell>
        </row>
        <row r="445">
          <cell r="B445">
            <v>2130148</v>
          </cell>
        </row>
        <row r="445">
          <cell r="P445">
            <v>8100000</v>
          </cell>
        </row>
        <row r="446">
          <cell r="B446">
            <v>2130199</v>
          </cell>
        </row>
        <row r="446">
          <cell r="P446">
            <v>346300</v>
          </cell>
        </row>
        <row r="447">
          <cell r="B447">
            <v>2130205</v>
          </cell>
        </row>
        <row r="447">
          <cell r="P447">
            <v>13133600</v>
          </cell>
        </row>
        <row r="448">
          <cell r="B448">
            <v>2130207</v>
          </cell>
        </row>
        <row r="448">
          <cell r="P448">
            <v>3430000</v>
          </cell>
        </row>
        <row r="449">
          <cell r="B449">
            <v>2130209</v>
          </cell>
        </row>
        <row r="449">
          <cell r="P449">
            <v>5240800</v>
          </cell>
        </row>
        <row r="450">
          <cell r="B450">
            <v>2130211</v>
          </cell>
        </row>
        <row r="450">
          <cell r="P450">
            <v>50000</v>
          </cell>
        </row>
        <row r="451">
          <cell r="B451">
            <v>2130212</v>
          </cell>
        </row>
        <row r="451">
          <cell r="P451">
            <v>4500000</v>
          </cell>
        </row>
        <row r="452">
          <cell r="B452">
            <v>2130234</v>
          </cell>
        </row>
        <row r="452">
          <cell r="P452">
            <v>2468000</v>
          </cell>
        </row>
        <row r="453">
          <cell r="B453">
            <v>2130299</v>
          </cell>
        </row>
        <row r="453">
          <cell r="P453">
            <v>6000</v>
          </cell>
        </row>
        <row r="454">
          <cell r="B454">
            <v>2130305</v>
          </cell>
        </row>
        <row r="454">
          <cell r="P454">
            <v>671915</v>
          </cell>
        </row>
        <row r="455">
          <cell r="B455">
            <v>2130306</v>
          </cell>
        </row>
        <row r="455">
          <cell r="P455">
            <v>9830000</v>
          </cell>
        </row>
        <row r="456">
          <cell r="B456">
            <v>2130311</v>
          </cell>
        </row>
        <row r="456">
          <cell r="P456">
            <v>1722686</v>
          </cell>
        </row>
        <row r="457">
          <cell r="B457">
            <v>2130314</v>
          </cell>
        </row>
        <row r="457">
          <cell r="P457">
            <v>110000</v>
          </cell>
        </row>
        <row r="458">
          <cell r="B458">
            <v>2130316</v>
          </cell>
        </row>
        <row r="458">
          <cell r="P458">
            <v>2060000</v>
          </cell>
        </row>
        <row r="459">
          <cell r="B459">
            <v>2130319</v>
          </cell>
        </row>
        <row r="459">
          <cell r="P459">
            <v>31660000</v>
          </cell>
        </row>
        <row r="460">
          <cell r="B460">
            <v>2130335</v>
          </cell>
        </row>
        <row r="460">
          <cell r="P460">
            <v>6570000</v>
          </cell>
        </row>
        <row r="461">
          <cell r="B461">
            <v>2130399</v>
          </cell>
        </row>
        <row r="461">
          <cell r="P461">
            <v>4941000</v>
          </cell>
        </row>
        <row r="462">
          <cell r="B462">
            <v>2130701</v>
          </cell>
        </row>
        <row r="462">
          <cell r="P462">
            <v>24700000</v>
          </cell>
        </row>
        <row r="463">
          <cell r="B463">
            <v>2110302</v>
          </cell>
        </row>
        <row r="463">
          <cell r="P463">
            <v>75822100</v>
          </cell>
        </row>
        <row r="464">
          <cell r="B464">
            <v>2110401</v>
          </cell>
        </row>
        <row r="464">
          <cell r="P464">
            <v>14399200</v>
          </cell>
        </row>
        <row r="465">
          <cell r="B465">
            <v>2110402</v>
          </cell>
        </row>
        <row r="465">
          <cell r="P465">
            <v>4167500</v>
          </cell>
        </row>
        <row r="466">
          <cell r="B466">
            <v>2110499</v>
          </cell>
        </row>
        <row r="466">
          <cell r="P466">
            <v>11800000</v>
          </cell>
        </row>
        <row r="467">
          <cell r="B467">
            <v>2111103</v>
          </cell>
        </row>
        <row r="467">
          <cell r="P467">
            <v>3750000</v>
          </cell>
        </row>
        <row r="468">
          <cell r="B468">
            <v>2119999</v>
          </cell>
        </row>
        <row r="468">
          <cell r="P468">
            <v>2791000</v>
          </cell>
        </row>
        <row r="469">
          <cell r="B469">
            <v>2129999</v>
          </cell>
        </row>
        <row r="469">
          <cell r="P469">
            <v>700000</v>
          </cell>
        </row>
        <row r="470">
          <cell r="B470">
            <v>2130803</v>
          </cell>
        </row>
        <row r="470">
          <cell r="P470">
            <v>3252236.98</v>
          </cell>
        </row>
        <row r="471">
          <cell r="B471">
            <v>2240601</v>
          </cell>
        </row>
        <row r="471">
          <cell r="P471">
            <v>100000</v>
          </cell>
        </row>
        <row r="472">
          <cell r="B472">
            <v>2240699</v>
          </cell>
        </row>
        <row r="472">
          <cell r="P472">
            <v>92900</v>
          </cell>
        </row>
        <row r="473">
          <cell r="B473">
            <v>2080299</v>
          </cell>
        </row>
        <row r="473">
          <cell r="P473">
            <v>100000</v>
          </cell>
        </row>
        <row r="474">
          <cell r="B474">
            <v>2080799</v>
          </cell>
        </row>
        <row r="474">
          <cell r="P474">
            <v>68798</v>
          </cell>
        </row>
        <row r="475">
          <cell r="B475">
            <v>2080804</v>
          </cell>
        </row>
        <row r="475">
          <cell r="P475">
            <v>500000</v>
          </cell>
        </row>
        <row r="476">
          <cell r="B476">
            <v>2080805</v>
          </cell>
        </row>
        <row r="476">
          <cell r="P476">
            <v>770000</v>
          </cell>
        </row>
        <row r="477">
          <cell r="B477">
            <v>2080899</v>
          </cell>
        </row>
        <row r="477">
          <cell r="P477">
            <v>2648036.9</v>
          </cell>
        </row>
        <row r="478">
          <cell r="B478">
            <v>2080902</v>
          </cell>
        </row>
        <row r="478">
          <cell r="P478">
            <v>227935.88</v>
          </cell>
        </row>
        <row r="479">
          <cell r="B479">
            <v>2080903</v>
          </cell>
        </row>
        <row r="479">
          <cell r="P479">
            <v>37000</v>
          </cell>
        </row>
        <row r="480">
          <cell r="B480">
            <v>2080999</v>
          </cell>
        </row>
        <row r="480">
          <cell r="P480">
            <v>1600000</v>
          </cell>
        </row>
        <row r="481">
          <cell r="B481">
            <v>2081104</v>
          </cell>
        </row>
        <row r="481">
          <cell r="P481">
            <v>890000</v>
          </cell>
        </row>
        <row r="482">
          <cell r="B482">
            <v>2089999</v>
          </cell>
        </row>
        <row r="482">
          <cell r="P482">
            <v>83000</v>
          </cell>
        </row>
        <row r="483">
          <cell r="B483">
            <v>2100202</v>
          </cell>
        </row>
        <row r="483">
          <cell r="P483">
            <v>90000</v>
          </cell>
        </row>
        <row r="484">
          <cell r="B484">
            <v>2100302</v>
          </cell>
        </row>
        <row r="484">
          <cell r="P484">
            <v>785000</v>
          </cell>
        </row>
        <row r="485">
          <cell r="B485">
            <v>2100399</v>
          </cell>
        </row>
        <row r="485">
          <cell r="P485">
            <v>9683900</v>
          </cell>
        </row>
        <row r="486">
          <cell r="B486">
            <v>2100408</v>
          </cell>
        </row>
        <row r="486">
          <cell r="P486">
            <v>3282580</v>
          </cell>
        </row>
        <row r="487">
          <cell r="B487">
            <v>2100409</v>
          </cell>
        </row>
        <row r="487">
          <cell r="P487">
            <v>14102000</v>
          </cell>
        </row>
        <row r="488">
          <cell r="B488">
            <v>2100499</v>
          </cell>
        </row>
        <row r="488">
          <cell r="P488">
            <v>9486000</v>
          </cell>
        </row>
        <row r="489">
          <cell r="B489">
            <v>2101301</v>
          </cell>
        </row>
        <row r="489">
          <cell r="P489">
            <v>20000</v>
          </cell>
        </row>
        <row r="490">
          <cell r="B490">
            <v>2101401</v>
          </cell>
        </row>
        <row r="490">
          <cell r="P490">
            <v>292442</v>
          </cell>
        </row>
        <row r="491">
          <cell r="B491">
            <v>2130804</v>
          </cell>
        </row>
        <row r="491">
          <cell r="P491">
            <v>490000</v>
          </cell>
        </row>
        <row r="492">
          <cell r="B492">
            <v>2130701</v>
          </cell>
        </row>
        <row r="492">
          <cell r="P492">
            <v>2730000</v>
          </cell>
        </row>
        <row r="493">
          <cell r="B493">
            <v>2130706</v>
          </cell>
        </row>
        <row r="493">
          <cell r="P493">
            <v>300000</v>
          </cell>
        </row>
        <row r="494">
          <cell r="B494">
            <v>2010399</v>
          </cell>
        </row>
        <row r="494">
          <cell r="P494">
            <v>15356926</v>
          </cell>
        </row>
        <row r="495">
          <cell r="B495">
            <v>2130705</v>
          </cell>
        </row>
        <row r="495">
          <cell r="P495">
            <v>14879576</v>
          </cell>
        </row>
        <row r="496">
          <cell r="B496">
            <v>2210103</v>
          </cell>
        </row>
        <row r="496">
          <cell r="P496">
            <v>654000</v>
          </cell>
        </row>
        <row r="497">
          <cell r="B497">
            <v>2210108</v>
          </cell>
        </row>
        <row r="497">
          <cell r="P497">
            <v>4910000</v>
          </cell>
        </row>
        <row r="498">
          <cell r="B498">
            <v>2080999</v>
          </cell>
        </row>
        <row r="498">
          <cell r="P498">
            <v>0</v>
          </cell>
        </row>
        <row r="499">
          <cell r="B499">
            <v>2130504</v>
          </cell>
        </row>
        <row r="499">
          <cell r="P499">
            <v>1000000</v>
          </cell>
        </row>
        <row r="500">
          <cell r="B500">
            <v>2040101</v>
          </cell>
        </row>
        <row r="500">
          <cell r="P500">
            <v>473400</v>
          </cell>
        </row>
        <row r="501">
          <cell r="B501">
            <v>2060599</v>
          </cell>
        </row>
        <row r="501">
          <cell r="P501">
            <v>0</v>
          </cell>
        </row>
        <row r="502">
          <cell r="B502">
            <v>2130205</v>
          </cell>
        </row>
        <row r="502">
          <cell r="P502">
            <v>4276100</v>
          </cell>
        </row>
        <row r="503">
          <cell r="B503">
            <v>2130209</v>
          </cell>
        </row>
        <row r="503">
          <cell r="P503">
            <v>3194900</v>
          </cell>
        </row>
        <row r="504">
          <cell r="B504">
            <v>2130212</v>
          </cell>
        </row>
        <row r="504">
          <cell r="P504">
            <v>5530000</v>
          </cell>
        </row>
        <row r="505">
          <cell r="B505">
            <v>2130314</v>
          </cell>
        </row>
        <row r="505">
          <cell r="P505">
            <v>270000</v>
          </cell>
        </row>
        <row r="506">
          <cell r="B506">
            <v>2130335</v>
          </cell>
        </row>
        <row r="506">
          <cell r="P506">
            <v>3660000</v>
          </cell>
        </row>
        <row r="507">
          <cell r="B507">
            <v>2179902</v>
          </cell>
        </row>
        <row r="507">
          <cell r="P507">
            <v>9100</v>
          </cell>
        </row>
        <row r="508">
          <cell r="B508">
            <v>2080507</v>
          </cell>
        </row>
        <row r="508">
          <cell r="P508">
            <v>33930000</v>
          </cell>
        </row>
        <row r="509">
          <cell r="B509">
            <v>2080799</v>
          </cell>
        </row>
        <row r="509">
          <cell r="P509">
            <v>17000000</v>
          </cell>
        </row>
        <row r="510">
          <cell r="B510">
            <v>2080805</v>
          </cell>
        </row>
        <row r="510">
          <cell r="P510">
            <v>780000</v>
          </cell>
        </row>
        <row r="511">
          <cell r="B511">
            <v>2080899</v>
          </cell>
        </row>
        <row r="511">
          <cell r="P511">
            <v>50267500</v>
          </cell>
        </row>
        <row r="512">
          <cell r="B512">
            <v>2080901</v>
          </cell>
        </row>
        <row r="512">
          <cell r="P512">
            <v>500000</v>
          </cell>
        </row>
        <row r="513">
          <cell r="B513">
            <v>2080904</v>
          </cell>
        </row>
        <row r="513">
          <cell r="P513">
            <v>103800</v>
          </cell>
        </row>
        <row r="514">
          <cell r="B514">
            <v>2081006</v>
          </cell>
        </row>
        <row r="514">
          <cell r="P514">
            <v>200000</v>
          </cell>
        </row>
        <row r="515">
          <cell r="B515">
            <v>2081104</v>
          </cell>
        </row>
        <row r="515">
          <cell r="P515">
            <v>1510000</v>
          </cell>
        </row>
        <row r="516">
          <cell r="B516">
            <v>2081107</v>
          </cell>
        </row>
        <row r="516">
          <cell r="P516">
            <v>13077300</v>
          </cell>
        </row>
        <row r="517">
          <cell r="B517">
            <v>2082502</v>
          </cell>
        </row>
        <row r="517">
          <cell r="P517">
            <v>850000</v>
          </cell>
        </row>
        <row r="518">
          <cell r="B518">
            <v>2082602</v>
          </cell>
        </row>
        <row r="518">
          <cell r="P518">
            <v>27680000</v>
          </cell>
        </row>
        <row r="519">
          <cell r="B519">
            <v>2089999</v>
          </cell>
        </row>
        <row r="519">
          <cell r="P519">
            <v>229010000</v>
          </cell>
        </row>
        <row r="520">
          <cell r="B520">
            <v>2100299</v>
          </cell>
        </row>
        <row r="520">
          <cell r="P520">
            <v>2960000</v>
          </cell>
        </row>
        <row r="521">
          <cell r="B521">
            <v>2100399</v>
          </cell>
        </row>
        <row r="521">
          <cell r="P521">
            <v>9380000</v>
          </cell>
        </row>
        <row r="522">
          <cell r="B522">
            <v>2100408</v>
          </cell>
        </row>
        <row r="522">
          <cell r="P522">
            <v>68530000</v>
          </cell>
        </row>
        <row r="523">
          <cell r="B523">
            <v>2100409</v>
          </cell>
        </row>
        <row r="523">
          <cell r="P523">
            <v>15790000</v>
          </cell>
        </row>
        <row r="524">
          <cell r="B524">
            <v>2100499</v>
          </cell>
        </row>
        <row r="524">
          <cell r="P524">
            <v>2000000</v>
          </cell>
        </row>
        <row r="525">
          <cell r="B525">
            <v>2100699</v>
          </cell>
        </row>
        <row r="525">
          <cell r="P525">
            <v>1145000</v>
          </cell>
        </row>
        <row r="526">
          <cell r="B526">
            <v>2100799</v>
          </cell>
        </row>
        <row r="526">
          <cell r="P526">
            <v>2770000</v>
          </cell>
        </row>
        <row r="527">
          <cell r="B527">
            <v>2101301</v>
          </cell>
        </row>
        <row r="527">
          <cell r="P527">
            <v>5180000</v>
          </cell>
        </row>
        <row r="528">
          <cell r="B528">
            <v>2101302</v>
          </cell>
        </row>
        <row r="528">
          <cell r="P528">
            <v>120000</v>
          </cell>
        </row>
        <row r="529">
          <cell r="B529">
            <v>2101401</v>
          </cell>
        </row>
        <row r="529">
          <cell r="P529">
            <v>3452200</v>
          </cell>
        </row>
        <row r="530">
          <cell r="B530">
            <v>2101601</v>
          </cell>
        </row>
        <row r="530">
          <cell r="P530">
            <v>270000</v>
          </cell>
        </row>
        <row r="531">
          <cell r="B531">
            <v>2109999</v>
          </cell>
        </row>
        <row r="531">
          <cell r="P531">
            <v>3820000</v>
          </cell>
        </row>
        <row r="532">
          <cell r="B532">
            <v>2210105</v>
          </cell>
        </row>
        <row r="532">
          <cell r="P532">
            <v>479000</v>
          </cell>
        </row>
        <row r="533">
          <cell r="B533">
            <v>2081104</v>
          </cell>
        </row>
        <row r="533">
          <cell r="P533">
            <v>1200000</v>
          </cell>
        </row>
        <row r="534">
          <cell r="B534">
            <v>2081099</v>
          </cell>
        </row>
        <row r="534">
          <cell r="P534">
            <v>80000</v>
          </cell>
        </row>
        <row r="535">
          <cell r="B535">
            <v>2101301</v>
          </cell>
        </row>
        <row r="535">
          <cell r="P535">
            <v>12180000</v>
          </cell>
        </row>
        <row r="536">
          <cell r="B536">
            <v>2010399</v>
          </cell>
        </row>
        <row r="536">
          <cell r="P536">
            <v>250000000</v>
          </cell>
        </row>
        <row r="537">
          <cell r="B537">
            <v>2010650</v>
          </cell>
        </row>
        <row r="537">
          <cell r="P537">
            <v>1536000</v>
          </cell>
        </row>
        <row r="538">
          <cell r="B538">
            <v>2320301</v>
          </cell>
        </row>
        <row r="538">
          <cell r="P538">
            <v>83352700</v>
          </cell>
        </row>
        <row r="539">
          <cell r="B539">
            <v>227</v>
          </cell>
        </row>
        <row r="539">
          <cell r="P539">
            <v>67100000</v>
          </cell>
        </row>
        <row r="540">
          <cell r="B540">
            <v>0</v>
          </cell>
        </row>
        <row r="540">
          <cell r="P540">
            <v>0</v>
          </cell>
        </row>
        <row r="541">
          <cell r="B541">
            <v>0</v>
          </cell>
        </row>
        <row r="541">
          <cell r="P541">
            <v>0</v>
          </cell>
        </row>
        <row r="542">
          <cell r="B542">
            <v>0</v>
          </cell>
        </row>
        <row r="542">
          <cell r="P542">
            <v>0</v>
          </cell>
        </row>
        <row r="543">
          <cell r="B543">
            <v>0</v>
          </cell>
        </row>
        <row r="543">
          <cell r="P54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科目编码</v>
          </cell>
        </row>
        <row r="1">
          <cell r="D1" t="str">
            <v>金额</v>
          </cell>
        </row>
        <row r="2">
          <cell r="D2">
            <v>568761</v>
          </cell>
        </row>
        <row r="3">
          <cell r="A3">
            <v>201</v>
          </cell>
        </row>
        <row r="3">
          <cell r="D3">
            <v>42403</v>
          </cell>
        </row>
        <row r="4">
          <cell r="A4">
            <v>20101</v>
          </cell>
        </row>
        <row r="4">
          <cell r="D4">
            <v>715</v>
          </cell>
        </row>
        <row r="5">
          <cell r="A5">
            <v>2010101</v>
          </cell>
        </row>
        <row r="5">
          <cell r="D5">
            <v>623</v>
          </cell>
        </row>
        <row r="6">
          <cell r="A6">
            <v>2010102</v>
          </cell>
        </row>
        <row r="6">
          <cell r="D6">
            <v>0</v>
          </cell>
        </row>
        <row r="7">
          <cell r="A7">
            <v>2010103</v>
          </cell>
        </row>
        <row r="7">
          <cell r="D7">
            <v>0</v>
          </cell>
        </row>
        <row r="8">
          <cell r="A8">
            <v>2010104</v>
          </cell>
        </row>
        <row r="8">
          <cell r="D8">
            <v>0</v>
          </cell>
        </row>
        <row r="9">
          <cell r="A9">
            <v>2010105</v>
          </cell>
        </row>
        <row r="9">
          <cell r="D9">
            <v>0</v>
          </cell>
        </row>
        <row r="10">
          <cell r="A10">
            <v>2010106</v>
          </cell>
        </row>
        <row r="10">
          <cell r="D10">
            <v>0</v>
          </cell>
        </row>
        <row r="11">
          <cell r="A11">
            <v>2010107</v>
          </cell>
        </row>
        <row r="11">
          <cell r="D11">
            <v>0</v>
          </cell>
        </row>
        <row r="12">
          <cell r="A12">
            <v>2010108</v>
          </cell>
        </row>
        <row r="12">
          <cell r="D12">
            <v>0</v>
          </cell>
        </row>
        <row r="13">
          <cell r="A13">
            <v>2010109</v>
          </cell>
        </row>
        <row r="13">
          <cell r="D13">
            <v>0</v>
          </cell>
        </row>
        <row r="14">
          <cell r="A14">
            <v>2010150</v>
          </cell>
        </row>
        <row r="14">
          <cell r="D14">
            <v>0</v>
          </cell>
        </row>
        <row r="15">
          <cell r="A15">
            <v>2010199</v>
          </cell>
        </row>
        <row r="15">
          <cell r="D15">
            <v>92</v>
          </cell>
        </row>
        <row r="16">
          <cell r="A16">
            <v>20102</v>
          </cell>
        </row>
        <row r="16">
          <cell r="D16">
            <v>506</v>
          </cell>
        </row>
        <row r="17">
          <cell r="A17">
            <v>2010201</v>
          </cell>
        </row>
        <row r="17">
          <cell r="D17">
            <v>506</v>
          </cell>
        </row>
        <row r="18">
          <cell r="A18">
            <v>2010202</v>
          </cell>
        </row>
        <row r="18">
          <cell r="D18">
            <v>0</v>
          </cell>
        </row>
        <row r="19">
          <cell r="A19">
            <v>2010203</v>
          </cell>
        </row>
        <row r="19">
          <cell r="D19">
            <v>0</v>
          </cell>
        </row>
        <row r="20">
          <cell r="A20">
            <v>2010204</v>
          </cell>
        </row>
        <row r="20">
          <cell r="D20">
            <v>0</v>
          </cell>
        </row>
        <row r="21">
          <cell r="A21">
            <v>2010205</v>
          </cell>
        </row>
        <row r="21">
          <cell r="D21">
            <v>0</v>
          </cell>
        </row>
        <row r="22">
          <cell r="A22">
            <v>2010206</v>
          </cell>
        </row>
        <row r="22">
          <cell r="D22">
            <v>0</v>
          </cell>
        </row>
        <row r="23">
          <cell r="A23">
            <v>2010250</v>
          </cell>
        </row>
        <row r="23">
          <cell r="D23">
            <v>0</v>
          </cell>
        </row>
        <row r="24">
          <cell r="A24">
            <v>2010299</v>
          </cell>
        </row>
        <row r="24">
          <cell r="D24">
            <v>0</v>
          </cell>
        </row>
        <row r="25">
          <cell r="A25">
            <v>20103</v>
          </cell>
        </row>
        <row r="25">
          <cell r="D25">
            <v>27308</v>
          </cell>
        </row>
        <row r="26">
          <cell r="A26">
            <v>2010301</v>
          </cell>
        </row>
        <row r="26">
          <cell r="D26">
            <v>12647</v>
          </cell>
        </row>
        <row r="27">
          <cell r="A27">
            <v>2010302</v>
          </cell>
        </row>
        <row r="28">
          <cell r="A28">
            <v>2010303</v>
          </cell>
        </row>
        <row r="28">
          <cell r="D28">
            <v>0</v>
          </cell>
        </row>
        <row r="29">
          <cell r="A29">
            <v>2010304</v>
          </cell>
        </row>
        <row r="29">
          <cell r="D29">
            <v>0</v>
          </cell>
        </row>
        <row r="30">
          <cell r="A30">
            <v>2010305</v>
          </cell>
        </row>
        <row r="30">
          <cell r="D30">
            <v>0</v>
          </cell>
        </row>
        <row r="31">
          <cell r="A31">
            <v>2010306</v>
          </cell>
        </row>
        <row r="31">
          <cell r="D31">
            <v>0</v>
          </cell>
        </row>
        <row r="32">
          <cell r="A32">
            <v>2010308</v>
          </cell>
        </row>
        <row r="32">
          <cell r="D32">
            <v>152</v>
          </cell>
        </row>
        <row r="33">
          <cell r="A33">
            <v>2010309</v>
          </cell>
        </row>
        <row r="33">
          <cell r="D33">
            <v>0</v>
          </cell>
        </row>
        <row r="34">
          <cell r="A34">
            <v>2010350</v>
          </cell>
        </row>
        <row r="34">
          <cell r="D34">
            <v>0</v>
          </cell>
        </row>
        <row r="35">
          <cell r="A35">
            <v>2010399</v>
          </cell>
        </row>
        <row r="35">
          <cell r="D35">
            <v>14509</v>
          </cell>
        </row>
        <row r="36">
          <cell r="A36">
            <v>20104</v>
          </cell>
        </row>
        <row r="36">
          <cell r="D36">
            <v>499</v>
          </cell>
        </row>
        <row r="37">
          <cell r="A37">
            <v>2010401</v>
          </cell>
        </row>
        <row r="37">
          <cell r="D37">
            <v>499</v>
          </cell>
        </row>
        <row r="38">
          <cell r="A38">
            <v>2010402</v>
          </cell>
        </row>
        <row r="38">
          <cell r="D38">
            <v>0</v>
          </cell>
        </row>
        <row r="39">
          <cell r="A39">
            <v>2010403</v>
          </cell>
        </row>
        <row r="39">
          <cell r="D39">
            <v>0</v>
          </cell>
        </row>
        <row r="40">
          <cell r="A40">
            <v>2010404</v>
          </cell>
        </row>
        <row r="40">
          <cell r="D40">
            <v>0</v>
          </cell>
        </row>
        <row r="41">
          <cell r="A41">
            <v>2010405</v>
          </cell>
        </row>
        <row r="41">
          <cell r="D41">
            <v>0</v>
          </cell>
        </row>
        <row r="42">
          <cell r="A42">
            <v>2010406</v>
          </cell>
        </row>
        <row r="42">
          <cell r="D42">
            <v>0</v>
          </cell>
        </row>
        <row r="43">
          <cell r="A43">
            <v>2010407</v>
          </cell>
        </row>
        <row r="43">
          <cell r="D43">
            <v>0</v>
          </cell>
        </row>
        <row r="44">
          <cell r="A44">
            <v>2010408</v>
          </cell>
        </row>
        <row r="44">
          <cell r="D44">
            <v>0</v>
          </cell>
        </row>
        <row r="45">
          <cell r="A45">
            <v>2010450</v>
          </cell>
        </row>
        <row r="45">
          <cell r="D45">
            <v>0</v>
          </cell>
        </row>
        <row r="46">
          <cell r="A46">
            <v>2010499</v>
          </cell>
        </row>
        <row r="46">
          <cell r="D46">
            <v>0</v>
          </cell>
        </row>
        <row r="47">
          <cell r="A47">
            <v>20105</v>
          </cell>
        </row>
        <row r="47">
          <cell r="D47">
            <v>299</v>
          </cell>
        </row>
        <row r="48">
          <cell r="A48">
            <v>2010501</v>
          </cell>
        </row>
        <row r="48">
          <cell r="D48">
            <v>188</v>
          </cell>
        </row>
        <row r="49">
          <cell r="A49">
            <v>2010502</v>
          </cell>
        </row>
        <row r="49">
          <cell r="D49">
            <v>27</v>
          </cell>
        </row>
        <row r="50">
          <cell r="A50">
            <v>2010503</v>
          </cell>
        </row>
        <row r="50">
          <cell r="D50">
            <v>0</v>
          </cell>
        </row>
        <row r="51">
          <cell r="A51">
            <v>2010504</v>
          </cell>
        </row>
        <row r="51">
          <cell r="D51">
            <v>0</v>
          </cell>
        </row>
        <row r="52">
          <cell r="A52">
            <v>2010505</v>
          </cell>
        </row>
        <row r="52">
          <cell r="D52">
            <v>0</v>
          </cell>
        </row>
        <row r="53">
          <cell r="A53">
            <v>2010506</v>
          </cell>
        </row>
        <row r="53">
          <cell r="D53">
            <v>0</v>
          </cell>
        </row>
        <row r="54">
          <cell r="A54">
            <v>2010507</v>
          </cell>
        </row>
        <row r="54">
          <cell r="D54">
            <v>0</v>
          </cell>
        </row>
        <row r="55">
          <cell r="A55">
            <v>2010508</v>
          </cell>
        </row>
        <row r="55">
          <cell r="D55">
            <v>84</v>
          </cell>
        </row>
        <row r="56">
          <cell r="A56">
            <v>2010550</v>
          </cell>
        </row>
        <row r="56">
          <cell r="D56">
            <v>0</v>
          </cell>
        </row>
        <row r="57">
          <cell r="A57">
            <v>2010599</v>
          </cell>
        </row>
        <row r="57">
          <cell r="D57">
            <v>0</v>
          </cell>
        </row>
        <row r="58">
          <cell r="A58">
            <v>20106</v>
          </cell>
        </row>
        <row r="58">
          <cell r="D58">
            <v>1743</v>
          </cell>
        </row>
        <row r="59">
          <cell r="A59">
            <v>2010601</v>
          </cell>
        </row>
        <row r="59">
          <cell r="D59">
            <v>1743</v>
          </cell>
        </row>
        <row r="60">
          <cell r="A60">
            <v>2010602</v>
          </cell>
        </row>
        <row r="60">
          <cell r="D60">
            <v>0</v>
          </cell>
        </row>
        <row r="61">
          <cell r="A61">
            <v>2010603</v>
          </cell>
        </row>
        <row r="61">
          <cell r="D61">
            <v>0</v>
          </cell>
        </row>
        <row r="62">
          <cell r="A62">
            <v>2010604</v>
          </cell>
        </row>
        <row r="62">
          <cell r="D62">
            <v>0</v>
          </cell>
        </row>
        <row r="63">
          <cell r="A63">
            <v>2010605</v>
          </cell>
        </row>
        <row r="63">
          <cell r="D63">
            <v>0</v>
          </cell>
        </row>
        <row r="64">
          <cell r="A64">
            <v>2010606</v>
          </cell>
        </row>
        <row r="64">
          <cell r="D64">
            <v>0</v>
          </cell>
        </row>
        <row r="65">
          <cell r="A65">
            <v>2010607</v>
          </cell>
        </row>
        <row r="65">
          <cell r="D65">
            <v>0</v>
          </cell>
        </row>
        <row r="66">
          <cell r="A66">
            <v>2010608</v>
          </cell>
        </row>
        <row r="66">
          <cell r="D66">
            <v>0</v>
          </cell>
        </row>
        <row r="67">
          <cell r="A67">
            <v>2010650</v>
          </cell>
        </row>
        <row r="67">
          <cell r="D67">
            <v>0</v>
          </cell>
        </row>
        <row r="68">
          <cell r="A68">
            <v>2010699</v>
          </cell>
        </row>
        <row r="68">
          <cell r="D68">
            <v>0</v>
          </cell>
        </row>
        <row r="69">
          <cell r="A69">
            <v>20107</v>
          </cell>
        </row>
        <row r="69">
          <cell r="D69">
            <v>0</v>
          </cell>
        </row>
        <row r="70">
          <cell r="A70">
            <v>2010701</v>
          </cell>
        </row>
        <row r="70">
          <cell r="D70">
            <v>0</v>
          </cell>
        </row>
        <row r="71">
          <cell r="A71">
            <v>2010702</v>
          </cell>
        </row>
        <row r="71">
          <cell r="D71">
            <v>0</v>
          </cell>
        </row>
        <row r="72">
          <cell r="A72">
            <v>2010703</v>
          </cell>
        </row>
        <row r="72">
          <cell r="D72">
            <v>0</v>
          </cell>
        </row>
        <row r="73">
          <cell r="A73">
            <v>2010709</v>
          </cell>
        </row>
        <row r="73">
          <cell r="D73">
            <v>0</v>
          </cell>
        </row>
        <row r="74">
          <cell r="A74">
            <v>2010710</v>
          </cell>
        </row>
        <row r="74">
          <cell r="D74">
            <v>0</v>
          </cell>
        </row>
        <row r="75">
          <cell r="A75">
            <v>2010750</v>
          </cell>
        </row>
        <row r="75">
          <cell r="D75">
            <v>0</v>
          </cell>
        </row>
        <row r="76">
          <cell r="A76">
            <v>2010799</v>
          </cell>
        </row>
        <row r="76">
          <cell r="D76">
            <v>0</v>
          </cell>
        </row>
        <row r="77">
          <cell r="A77">
            <v>20108</v>
          </cell>
        </row>
        <row r="77">
          <cell r="D77">
            <v>259</v>
          </cell>
        </row>
        <row r="78">
          <cell r="A78">
            <v>2010801</v>
          </cell>
        </row>
        <row r="78">
          <cell r="D78">
            <v>259</v>
          </cell>
        </row>
        <row r="79">
          <cell r="A79">
            <v>2010802</v>
          </cell>
        </row>
        <row r="79">
          <cell r="D79">
            <v>0</v>
          </cell>
        </row>
        <row r="80">
          <cell r="A80">
            <v>2010803</v>
          </cell>
        </row>
        <row r="80">
          <cell r="D80">
            <v>0</v>
          </cell>
        </row>
        <row r="81">
          <cell r="A81">
            <v>2010804</v>
          </cell>
        </row>
        <row r="81">
          <cell r="D81">
            <v>0</v>
          </cell>
        </row>
        <row r="82">
          <cell r="A82">
            <v>2010805</v>
          </cell>
        </row>
        <row r="82">
          <cell r="D82">
            <v>0</v>
          </cell>
        </row>
        <row r="83">
          <cell r="A83">
            <v>2010806</v>
          </cell>
        </row>
        <row r="83">
          <cell r="D83">
            <v>0</v>
          </cell>
        </row>
        <row r="84">
          <cell r="A84">
            <v>2010850</v>
          </cell>
        </row>
        <row r="84">
          <cell r="D84">
            <v>0</v>
          </cell>
        </row>
        <row r="85">
          <cell r="A85">
            <v>2010899</v>
          </cell>
        </row>
        <row r="85">
          <cell r="D85">
            <v>0</v>
          </cell>
        </row>
        <row r="86">
          <cell r="A86">
            <v>20109</v>
          </cell>
        </row>
        <row r="86">
          <cell r="D86">
            <v>0</v>
          </cell>
        </row>
        <row r="87">
          <cell r="A87">
            <v>2010901</v>
          </cell>
        </row>
        <row r="87">
          <cell r="D87">
            <v>0</v>
          </cell>
        </row>
        <row r="88">
          <cell r="A88">
            <v>2010902</v>
          </cell>
        </row>
        <row r="88">
          <cell r="D88">
            <v>0</v>
          </cell>
        </row>
        <row r="89">
          <cell r="A89">
            <v>2010903</v>
          </cell>
        </row>
        <row r="89">
          <cell r="D89">
            <v>0</v>
          </cell>
        </row>
        <row r="90">
          <cell r="A90">
            <v>2010905</v>
          </cell>
        </row>
        <row r="90">
          <cell r="D90">
            <v>0</v>
          </cell>
        </row>
        <row r="91">
          <cell r="A91">
            <v>2010907</v>
          </cell>
        </row>
        <row r="91">
          <cell r="D91">
            <v>0</v>
          </cell>
        </row>
        <row r="92">
          <cell r="A92">
            <v>2010908</v>
          </cell>
        </row>
        <row r="92">
          <cell r="D92">
            <v>0</v>
          </cell>
        </row>
        <row r="93">
          <cell r="A93">
            <v>2010909</v>
          </cell>
        </row>
        <row r="93">
          <cell r="D93">
            <v>0</v>
          </cell>
        </row>
        <row r="94">
          <cell r="A94">
            <v>2010910</v>
          </cell>
        </row>
        <row r="94">
          <cell r="D94">
            <v>0</v>
          </cell>
        </row>
        <row r="95">
          <cell r="A95">
            <v>2010911</v>
          </cell>
        </row>
        <row r="95">
          <cell r="D95">
            <v>0</v>
          </cell>
        </row>
        <row r="96">
          <cell r="A96">
            <v>2010912</v>
          </cell>
        </row>
        <row r="96">
          <cell r="D96">
            <v>0</v>
          </cell>
        </row>
        <row r="97">
          <cell r="A97">
            <v>2010950</v>
          </cell>
        </row>
        <row r="97">
          <cell r="D97">
            <v>0</v>
          </cell>
        </row>
        <row r="98">
          <cell r="A98">
            <v>2010999</v>
          </cell>
        </row>
        <row r="98">
          <cell r="D98">
            <v>0</v>
          </cell>
        </row>
        <row r="99">
          <cell r="A99">
            <v>20111</v>
          </cell>
        </row>
        <row r="99">
          <cell r="D99">
            <v>1942</v>
          </cell>
        </row>
        <row r="100">
          <cell r="A100">
            <v>2011101</v>
          </cell>
        </row>
        <row r="100">
          <cell r="D100">
            <v>1942</v>
          </cell>
        </row>
        <row r="101">
          <cell r="A101">
            <v>2011102</v>
          </cell>
        </row>
        <row r="101">
          <cell r="D101">
            <v>0</v>
          </cell>
        </row>
        <row r="102">
          <cell r="A102">
            <v>2011103</v>
          </cell>
        </row>
        <row r="102">
          <cell r="D102">
            <v>0</v>
          </cell>
        </row>
        <row r="103">
          <cell r="A103">
            <v>2011104</v>
          </cell>
        </row>
        <row r="103">
          <cell r="D103">
            <v>0</v>
          </cell>
        </row>
        <row r="104">
          <cell r="A104">
            <v>2011105</v>
          </cell>
        </row>
        <row r="104">
          <cell r="D104">
            <v>0</v>
          </cell>
        </row>
        <row r="105">
          <cell r="A105">
            <v>2011106</v>
          </cell>
        </row>
        <row r="105">
          <cell r="D105">
            <v>0</v>
          </cell>
        </row>
        <row r="106">
          <cell r="A106">
            <v>2011150</v>
          </cell>
        </row>
        <row r="106">
          <cell r="D106">
            <v>0</v>
          </cell>
        </row>
        <row r="107">
          <cell r="A107">
            <v>2011199</v>
          </cell>
        </row>
        <row r="107">
          <cell r="D107">
            <v>0</v>
          </cell>
        </row>
        <row r="108">
          <cell r="A108">
            <v>20113</v>
          </cell>
        </row>
        <row r="108">
          <cell r="D108">
            <v>849</v>
          </cell>
        </row>
        <row r="109">
          <cell r="A109">
            <v>2011301</v>
          </cell>
        </row>
        <row r="109">
          <cell r="D109">
            <v>477</v>
          </cell>
        </row>
        <row r="110">
          <cell r="A110">
            <v>2011302</v>
          </cell>
        </row>
        <row r="110">
          <cell r="D110">
            <v>0</v>
          </cell>
        </row>
        <row r="111">
          <cell r="A111">
            <v>2011303</v>
          </cell>
        </row>
        <row r="111">
          <cell r="D111">
            <v>0</v>
          </cell>
        </row>
        <row r="112">
          <cell r="A112">
            <v>2011304</v>
          </cell>
        </row>
        <row r="112">
          <cell r="D112">
            <v>0</v>
          </cell>
        </row>
        <row r="113">
          <cell r="A113">
            <v>2011305</v>
          </cell>
        </row>
        <row r="113">
          <cell r="D113">
            <v>0</v>
          </cell>
        </row>
        <row r="114">
          <cell r="A114">
            <v>2011306</v>
          </cell>
        </row>
        <row r="114">
          <cell r="D114">
            <v>200</v>
          </cell>
        </row>
        <row r="115">
          <cell r="A115">
            <v>2011307</v>
          </cell>
        </row>
        <row r="115">
          <cell r="D115">
            <v>0</v>
          </cell>
        </row>
        <row r="116">
          <cell r="A116">
            <v>2011308</v>
          </cell>
        </row>
        <row r="116">
          <cell r="D116">
            <v>172</v>
          </cell>
        </row>
        <row r="117">
          <cell r="A117">
            <v>2011350</v>
          </cell>
        </row>
        <row r="117">
          <cell r="D117">
            <v>0</v>
          </cell>
        </row>
        <row r="118">
          <cell r="A118">
            <v>2011399</v>
          </cell>
        </row>
        <row r="118">
          <cell r="D118">
            <v>0</v>
          </cell>
        </row>
        <row r="119">
          <cell r="A119">
            <v>20114</v>
          </cell>
        </row>
        <row r="119">
          <cell r="D119">
            <v>0</v>
          </cell>
        </row>
        <row r="120">
          <cell r="A120">
            <v>2011401</v>
          </cell>
        </row>
        <row r="120">
          <cell r="D120">
            <v>0</v>
          </cell>
        </row>
        <row r="121">
          <cell r="A121">
            <v>2011402</v>
          </cell>
        </row>
        <row r="121">
          <cell r="D121">
            <v>0</v>
          </cell>
        </row>
        <row r="122">
          <cell r="A122">
            <v>2011403</v>
          </cell>
        </row>
        <row r="122">
          <cell r="D122">
            <v>0</v>
          </cell>
        </row>
        <row r="123">
          <cell r="A123">
            <v>2011404</v>
          </cell>
        </row>
        <row r="123">
          <cell r="D123">
            <v>0</v>
          </cell>
        </row>
        <row r="124">
          <cell r="A124">
            <v>2011405</v>
          </cell>
        </row>
        <row r="124">
          <cell r="D124">
            <v>0</v>
          </cell>
        </row>
        <row r="125">
          <cell r="A125">
            <v>2011408</v>
          </cell>
        </row>
        <row r="125">
          <cell r="D125">
            <v>0</v>
          </cell>
        </row>
        <row r="126">
          <cell r="A126">
            <v>2011409</v>
          </cell>
        </row>
        <row r="126">
          <cell r="D126">
            <v>0</v>
          </cell>
        </row>
        <row r="127">
          <cell r="A127">
            <v>2011410</v>
          </cell>
        </row>
        <row r="127">
          <cell r="D127">
            <v>0</v>
          </cell>
        </row>
        <row r="128">
          <cell r="A128">
            <v>2011411</v>
          </cell>
        </row>
        <row r="128">
          <cell r="D128">
            <v>0</v>
          </cell>
        </row>
        <row r="129">
          <cell r="A129">
            <v>2011450</v>
          </cell>
        </row>
        <row r="129">
          <cell r="D129">
            <v>0</v>
          </cell>
        </row>
        <row r="130">
          <cell r="A130">
            <v>2011499</v>
          </cell>
        </row>
        <row r="130">
          <cell r="D130">
            <v>0</v>
          </cell>
        </row>
        <row r="131">
          <cell r="A131">
            <v>20123</v>
          </cell>
        </row>
        <row r="131">
          <cell r="D131">
            <v>0</v>
          </cell>
        </row>
        <row r="132">
          <cell r="A132">
            <v>2012301</v>
          </cell>
        </row>
        <row r="132">
          <cell r="D132">
            <v>0</v>
          </cell>
        </row>
        <row r="133">
          <cell r="A133">
            <v>2012302</v>
          </cell>
        </row>
        <row r="133">
          <cell r="D133">
            <v>0</v>
          </cell>
        </row>
        <row r="134">
          <cell r="A134">
            <v>2012303</v>
          </cell>
        </row>
        <row r="134">
          <cell r="D134">
            <v>0</v>
          </cell>
        </row>
        <row r="135">
          <cell r="A135">
            <v>2012304</v>
          </cell>
        </row>
        <row r="135">
          <cell r="D135">
            <v>0</v>
          </cell>
        </row>
        <row r="136">
          <cell r="A136">
            <v>2012350</v>
          </cell>
        </row>
        <row r="136">
          <cell r="D136">
            <v>0</v>
          </cell>
        </row>
        <row r="137">
          <cell r="A137">
            <v>2012399</v>
          </cell>
        </row>
        <row r="137">
          <cell r="D137">
            <v>0</v>
          </cell>
        </row>
        <row r="138">
          <cell r="A138">
            <v>20125</v>
          </cell>
        </row>
        <row r="138">
          <cell r="D138">
            <v>20</v>
          </cell>
        </row>
        <row r="139">
          <cell r="A139">
            <v>2012501</v>
          </cell>
        </row>
        <row r="139">
          <cell r="D139">
            <v>20</v>
          </cell>
        </row>
        <row r="140">
          <cell r="A140">
            <v>2012502</v>
          </cell>
        </row>
        <row r="140">
          <cell r="D140">
            <v>0</v>
          </cell>
        </row>
        <row r="141">
          <cell r="A141">
            <v>2012503</v>
          </cell>
        </row>
        <row r="141">
          <cell r="D141">
            <v>0</v>
          </cell>
        </row>
        <row r="142">
          <cell r="A142">
            <v>2012504</v>
          </cell>
        </row>
        <row r="142">
          <cell r="D142">
            <v>0</v>
          </cell>
        </row>
        <row r="143">
          <cell r="A143">
            <v>2012505</v>
          </cell>
        </row>
        <row r="143">
          <cell r="D143">
            <v>0</v>
          </cell>
        </row>
        <row r="144">
          <cell r="A144">
            <v>2012550</v>
          </cell>
        </row>
        <row r="144">
          <cell r="D144">
            <v>0</v>
          </cell>
        </row>
        <row r="145">
          <cell r="A145">
            <v>2012599</v>
          </cell>
        </row>
        <row r="145">
          <cell r="D145">
            <v>0</v>
          </cell>
        </row>
        <row r="146">
          <cell r="A146">
            <v>20126</v>
          </cell>
        </row>
        <row r="146">
          <cell r="D146">
            <v>90</v>
          </cell>
        </row>
        <row r="147">
          <cell r="A147">
            <v>2012601</v>
          </cell>
        </row>
        <row r="147">
          <cell r="D147">
            <v>90</v>
          </cell>
        </row>
        <row r="148">
          <cell r="A148">
            <v>2012602</v>
          </cell>
        </row>
        <row r="148">
          <cell r="D148">
            <v>0</v>
          </cell>
        </row>
        <row r="149">
          <cell r="A149">
            <v>2012603</v>
          </cell>
        </row>
        <row r="149">
          <cell r="D149">
            <v>0</v>
          </cell>
        </row>
        <row r="150">
          <cell r="A150">
            <v>2012604</v>
          </cell>
        </row>
        <row r="150">
          <cell r="D150">
            <v>0</v>
          </cell>
        </row>
        <row r="151">
          <cell r="A151">
            <v>2012699</v>
          </cell>
        </row>
        <row r="151">
          <cell r="D151">
            <v>0</v>
          </cell>
        </row>
        <row r="152">
          <cell r="A152">
            <v>20128</v>
          </cell>
        </row>
        <row r="152">
          <cell r="D152">
            <v>58</v>
          </cell>
        </row>
        <row r="153">
          <cell r="A153">
            <v>2012801</v>
          </cell>
        </row>
        <row r="153">
          <cell r="D153">
            <v>58</v>
          </cell>
        </row>
        <row r="154">
          <cell r="A154">
            <v>2012802</v>
          </cell>
        </row>
        <row r="154">
          <cell r="D154">
            <v>0</v>
          </cell>
        </row>
        <row r="155">
          <cell r="A155">
            <v>2012803</v>
          </cell>
        </row>
        <row r="155">
          <cell r="D155">
            <v>0</v>
          </cell>
        </row>
        <row r="156">
          <cell r="A156">
            <v>2012804</v>
          </cell>
        </row>
        <row r="156">
          <cell r="D156">
            <v>0</v>
          </cell>
        </row>
        <row r="157">
          <cell r="A157">
            <v>2012850</v>
          </cell>
        </row>
        <row r="157">
          <cell r="D157">
            <v>0</v>
          </cell>
        </row>
        <row r="158">
          <cell r="A158">
            <v>2012899</v>
          </cell>
        </row>
        <row r="158">
          <cell r="D158">
            <v>0</v>
          </cell>
        </row>
        <row r="159">
          <cell r="A159">
            <v>20129</v>
          </cell>
        </row>
        <row r="159">
          <cell r="D159">
            <v>617</v>
          </cell>
        </row>
        <row r="160">
          <cell r="A160">
            <v>2012901</v>
          </cell>
        </row>
        <row r="160">
          <cell r="D160">
            <v>617</v>
          </cell>
        </row>
        <row r="161">
          <cell r="A161">
            <v>2012902</v>
          </cell>
        </row>
        <row r="161">
          <cell r="D161">
            <v>0</v>
          </cell>
        </row>
        <row r="162">
          <cell r="A162">
            <v>2012903</v>
          </cell>
        </row>
        <row r="162">
          <cell r="D162">
            <v>0</v>
          </cell>
        </row>
        <row r="163">
          <cell r="A163">
            <v>2012906</v>
          </cell>
        </row>
        <row r="163">
          <cell r="D163">
            <v>0</v>
          </cell>
        </row>
        <row r="164">
          <cell r="A164">
            <v>2012950</v>
          </cell>
        </row>
        <row r="164">
          <cell r="D164">
            <v>0</v>
          </cell>
        </row>
        <row r="165">
          <cell r="A165">
            <v>2012999</v>
          </cell>
        </row>
        <row r="165">
          <cell r="D165">
            <v>0</v>
          </cell>
        </row>
        <row r="166">
          <cell r="A166">
            <v>20131</v>
          </cell>
        </row>
        <row r="166">
          <cell r="D166">
            <v>507</v>
          </cell>
        </row>
        <row r="167">
          <cell r="A167">
            <v>2013101</v>
          </cell>
        </row>
        <row r="167">
          <cell r="D167">
            <v>507</v>
          </cell>
        </row>
        <row r="168">
          <cell r="A168">
            <v>2013102</v>
          </cell>
        </row>
        <row r="168">
          <cell r="D168">
            <v>0</v>
          </cell>
        </row>
        <row r="169">
          <cell r="A169">
            <v>2013103</v>
          </cell>
        </row>
        <row r="169">
          <cell r="D169">
            <v>0</v>
          </cell>
        </row>
        <row r="170">
          <cell r="A170">
            <v>2013105</v>
          </cell>
        </row>
        <row r="170">
          <cell r="D170">
            <v>0</v>
          </cell>
        </row>
        <row r="171">
          <cell r="A171">
            <v>2013150</v>
          </cell>
        </row>
        <row r="171">
          <cell r="D171">
            <v>0</v>
          </cell>
        </row>
        <row r="172">
          <cell r="A172">
            <v>2013199</v>
          </cell>
        </row>
        <row r="172">
          <cell r="D172">
            <v>0</v>
          </cell>
        </row>
        <row r="173">
          <cell r="A173">
            <v>20132</v>
          </cell>
        </row>
        <row r="173">
          <cell r="D173">
            <v>1359</v>
          </cell>
        </row>
        <row r="174">
          <cell r="A174">
            <v>2013201</v>
          </cell>
        </row>
        <row r="174">
          <cell r="D174">
            <v>1321</v>
          </cell>
        </row>
        <row r="175">
          <cell r="A175">
            <v>2013202</v>
          </cell>
        </row>
        <row r="175">
          <cell r="D175">
            <v>0</v>
          </cell>
        </row>
        <row r="176">
          <cell r="A176">
            <v>2013203</v>
          </cell>
        </row>
        <row r="176">
          <cell r="D176">
            <v>0</v>
          </cell>
        </row>
        <row r="177">
          <cell r="A177">
            <v>2013204</v>
          </cell>
        </row>
        <row r="177">
          <cell r="D177">
            <v>0</v>
          </cell>
        </row>
        <row r="178">
          <cell r="A178">
            <v>2013250</v>
          </cell>
        </row>
        <row r="178">
          <cell r="D178">
            <v>0</v>
          </cell>
        </row>
        <row r="179">
          <cell r="A179">
            <v>2013299</v>
          </cell>
        </row>
        <row r="179">
          <cell r="D179">
            <v>38</v>
          </cell>
        </row>
        <row r="180">
          <cell r="A180">
            <v>20133</v>
          </cell>
        </row>
        <row r="180">
          <cell r="D180">
            <v>439</v>
          </cell>
        </row>
        <row r="181">
          <cell r="A181">
            <v>2013301</v>
          </cell>
        </row>
        <row r="181">
          <cell r="D181">
            <v>399</v>
          </cell>
        </row>
        <row r="182">
          <cell r="A182">
            <v>2013302</v>
          </cell>
        </row>
        <row r="182">
          <cell r="D182">
            <v>0</v>
          </cell>
        </row>
        <row r="183">
          <cell r="A183">
            <v>2013303</v>
          </cell>
        </row>
        <row r="183">
          <cell r="D183">
            <v>0</v>
          </cell>
        </row>
        <row r="184">
          <cell r="A184">
            <v>2013304</v>
          </cell>
        </row>
        <row r="184">
          <cell r="D184">
            <v>40</v>
          </cell>
        </row>
        <row r="185">
          <cell r="A185">
            <v>2013350</v>
          </cell>
        </row>
        <row r="185">
          <cell r="D185">
            <v>0</v>
          </cell>
        </row>
        <row r="186">
          <cell r="A186">
            <v>2013399</v>
          </cell>
        </row>
        <row r="186">
          <cell r="D186">
            <v>0</v>
          </cell>
        </row>
        <row r="187">
          <cell r="A187">
            <v>20134</v>
          </cell>
        </row>
        <row r="187">
          <cell r="D187">
            <v>171</v>
          </cell>
        </row>
        <row r="188">
          <cell r="A188">
            <v>2013401</v>
          </cell>
        </row>
        <row r="188">
          <cell r="D188">
            <v>171</v>
          </cell>
        </row>
        <row r="189">
          <cell r="A189">
            <v>2013402</v>
          </cell>
        </row>
        <row r="189">
          <cell r="D189">
            <v>0</v>
          </cell>
        </row>
        <row r="190">
          <cell r="A190">
            <v>2013403</v>
          </cell>
        </row>
        <row r="190">
          <cell r="D190">
            <v>0</v>
          </cell>
        </row>
        <row r="191">
          <cell r="A191">
            <v>2013404</v>
          </cell>
        </row>
        <row r="191">
          <cell r="D191">
            <v>0</v>
          </cell>
        </row>
        <row r="192">
          <cell r="A192">
            <v>2013405</v>
          </cell>
        </row>
        <row r="192">
          <cell r="D192">
            <v>0</v>
          </cell>
        </row>
        <row r="193">
          <cell r="A193">
            <v>2013450</v>
          </cell>
        </row>
        <row r="193">
          <cell r="D193">
            <v>0</v>
          </cell>
        </row>
        <row r="194">
          <cell r="A194">
            <v>2013499</v>
          </cell>
        </row>
        <row r="194">
          <cell r="D194">
            <v>0</v>
          </cell>
        </row>
        <row r="195">
          <cell r="A195">
            <v>20135</v>
          </cell>
        </row>
        <row r="195">
          <cell r="D195">
            <v>135</v>
          </cell>
        </row>
        <row r="196">
          <cell r="A196">
            <v>2013501</v>
          </cell>
        </row>
        <row r="196">
          <cell r="D196">
            <v>135</v>
          </cell>
        </row>
        <row r="197">
          <cell r="A197">
            <v>2013502</v>
          </cell>
        </row>
        <row r="197">
          <cell r="D197">
            <v>0</v>
          </cell>
        </row>
        <row r="198">
          <cell r="A198">
            <v>2013503</v>
          </cell>
        </row>
        <row r="198">
          <cell r="D198">
            <v>0</v>
          </cell>
        </row>
        <row r="199">
          <cell r="A199">
            <v>2013550</v>
          </cell>
        </row>
        <row r="199">
          <cell r="D199">
            <v>0</v>
          </cell>
        </row>
        <row r="200">
          <cell r="A200">
            <v>2013599</v>
          </cell>
        </row>
        <row r="200">
          <cell r="D200">
            <v>0</v>
          </cell>
        </row>
        <row r="201">
          <cell r="A201">
            <v>20136</v>
          </cell>
        </row>
        <row r="201">
          <cell r="D201">
            <v>1114</v>
          </cell>
        </row>
        <row r="202">
          <cell r="A202">
            <v>2013601</v>
          </cell>
        </row>
        <row r="202">
          <cell r="D202">
            <v>772</v>
          </cell>
        </row>
        <row r="203">
          <cell r="A203">
            <v>2013602</v>
          </cell>
        </row>
        <row r="203">
          <cell r="D203">
            <v>88</v>
          </cell>
        </row>
        <row r="204">
          <cell r="A204">
            <v>2013603</v>
          </cell>
        </row>
        <row r="204">
          <cell r="D204">
            <v>0</v>
          </cell>
        </row>
        <row r="205">
          <cell r="A205">
            <v>2013650</v>
          </cell>
        </row>
        <row r="205">
          <cell r="D205">
            <v>0</v>
          </cell>
        </row>
        <row r="206">
          <cell r="A206">
            <v>2013699</v>
          </cell>
        </row>
        <row r="206">
          <cell r="D206">
            <v>254</v>
          </cell>
        </row>
        <row r="207">
          <cell r="A207">
            <v>20137</v>
          </cell>
        </row>
        <row r="207">
          <cell r="D207">
            <v>0</v>
          </cell>
        </row>
        <row r="208">
          <cell r="A208">
            <v>2013701</v>
          </cell>
        </row>
        <row r="208">
          <cell r="D208">
            <v>0</v>
          </cell>
        </row>
        <row r="209">
          <cell r="A209">
            <v>2013702</v>
          </cell>
        </row>
        <row r="209">
          <cell r="D209">
            <v>0</v>
          </cell>
        </row>
        <row r="210">
          <cell r="A210">
            <v>2013703</v>
          </cell>
        </row>
        <row r="210">
          <cell r="D210">
            <v>0</v>
          </cell>
        </row>
        <row r="211">
          <cell r="A211">
            <v>2013704</v>
          </cell>
        </row>
        <row r="211">
          <cell r="D211">
            <v>0</v>
          </cell>
        </row>
        <row r="212">
          <cell r="A212">
            <v>2013750</v>
          </cell>
        </row>
        <row r="212">
          <cell r="D212">
            <v>0</v>
          </cell>
        </row>
        <row r="213">
          <cell r="A213">
            <v>2013799</v>
          </cell>
        </row>
        <row r="213">
          <cell r="D213">
            <v>0</v>
          </cell>
        </row>
        <row r="214">
          <cell r="A214">
            <v>20138</v>
          </cell>
        </row>
        <row r="214">
          <cell r="D214">
            <v>2758</v>
          </cell>
        </row>
        <row r="215">
          <cell r="A215">
            <v>2013801</v>
          </cell>
        </row>
        <row r="215">
          <cell r="D215">
            <v>2412</v>
          </cell>
        </row>
        <row r="216">
          <cell r="A216">
            <v>2013802</v>
          </cell>
        </row>
        <row r="216">
          <cell r="D216">
            <v>4</v>
          </cell>
        </row>
        <row r="217">
          <cell r="A217">
            <v>2013803</v>
          </cell>
        </row>
        <row r="217">
          <cell r="D217">
            <v>0</v>
          </cell>
        </row>
        <row r="218">
          <cell r="A218">
            <v>2013804</v>
          </cell>
        </row>
        <row r="218">
          <cell r="D218">
            <v>0</v>
          </cell>
        </row>
        <row r="219">
          <cell r="A219">
            <v>2013805</v>
          </cell>
        </row>
        <row r="219">
          <cell r="D219">
            <v>211</v>
          </cell>
        </row>
        <row r="220">
          <cell r="A220">
            <v>2013808</v>
          </cell>
        </row>
        <row r="220">
          <cell r="D220">
            <v>0</v>
          </cell>
        </row>
        <row r="221">
          <cell r="A221">
            <v>2013810</v>
          </cell>
        </row>
        <row r="221">
          <cell r="D221">
            <v>0</v>
          </cell>
        </row>
        <row r="222">
          <cell r="A222">
            <v>2013812</v>
          </cell>
        </row>
        <row r="222">
          <cell r="D222">
            <v>0</v>
          </cell>
        </row>
        <row r="223">
          <cell r="A223">
            <v>2013813</v>
          </cell>
        </row>
        <row r="223">
          <cell r="D223">
            <v>0</v>
          </cell>
        </row>
        <row r="224">
          <cell r="A224">
            <v>2013814</v>
          </cell>
        </row>
        <row r="224">
          <cell r="D224">
            <v>0</v>
          </cell>
        </row>
        <row r="225">
          <cell r="A225">
            <v>2013815</v>
          </cell>
        </row>
        <row r="225">
          <cell r="D225">
            <v>0</v>
          </cell>
        </row>
        <row r="226">
          <cell r="A226">
            <v>2013816</v>
          </cell>
        </row>
        <row r="226">
          <cell r="D226">
            <v>131</v>
          </cell>
        </row>
        <row r="227">
          <cell r="A227">
            <v>2013850</v>
          </cell>
        </row>
        <row r="227">
          <cell r="D227">
            <v>0</v>
          </cell>
        </row>
        <row r="228">
          <cell r="A228">
            <v>2013899</v>
          </cell>
        </row>
        <row r="228">
          <cell r="D228">
            <v>0</v>
          </cell>
        </row>
        <row r="229">
          <cell r="A229">
            <v>20199</v>
          </cell>
        </row>
        <row r="229">
          <cell r="D229">
            <v>1015</v>
          </cell>
        </row>
        <row r="230">
          <cell r="A230">
            <v>2019901</v>
          </cell>
        </row>
        <row r="230">
          <cell r="D230">
            <v>0</v>
          </cell>
        </row>
        <row r="231">
          <cell r="A231">
            <v>2019999</v>
          </cell>
        </row>
        <row r="231">
          <cell r="D231">
            <v>1015</v>
          </cell>
        </row>
        <row r="232">
          <cell r="A232">
            <v>202</v>
          </cell>
        </row>
        <row r="232">
          <cell r="D232">
            <v>0</v>
          </cell>
        </row>
        <row r="233">
          <cell r="A233">
            <v>20201</v>
          </cell>
        </row>
        <row r="233">
          <cell r="D233">
            <v>0</v>
          </cell>
        </row>
        <row r="234">
          <cell r="A234">
            <v>2020101</v>
          </cell>
        </row>
        <row r="234">
          <cell r="D234">
            <v>0</v>
          </cell>
        </row>
        <row r="235">
          <cell r="A235">
            <v>2020102</v>
          </cell>
        </row>
        <row r="235">
          <cell r="D235">
            <v>0</v>
          </cell>
        </row>
        <row r="236">
          <cell r="A236">
            <v>2020103</v>
          </cell>
        </row>
        <row r="236">
          <cell r="D236">
            <v>0</v>
          </cell>
        </row>
        <row r="237">
          <cell r="A237">
            <v>2020104</v>
          </cell>
        </row>
        <row r="237">
          <cell r="D237">
            <v>0</v>
          </cell>
        </row>
        <row r="238">
          <cell r="A238">
            <v>2020150</v>
          </cell>
        </row>
        <row r="238">
          <cell r="D238">
            <v>0</v>
          </cell>
        </row>
        <row r="239">
          <cell r="A239">
            <v>2020199</v>
          </cell>
        </row>
        <row r="239">
          <cell r="D239">
            <v>0</v>
          </cell>
        </row>
        <row r="240">
          <cell r="A240">
            <v>20202</v>
          </cell>
        </row>
        <row r="240">
          <cell r="D240">
            <v>0</v>
          </cell>
        </row>
        <row r="241">
          <cell r="A241">
            <v>2020201</v>
          </cell>
        </row>
        <row r="241">
          <cell r="D241">
            <v>0</v>
          </cell>
        </row>
        <row r="242">
          <cell r="A242">
            <v>2020202</v>
          </cell>
        </row>
        <row r="242">
          <cell r="D242">
            <v>0</v>
          </cell>
        </row>
        <row r="243">
          <cell r="A243">
            <v>20203</v>
          </cell>
        </row>
        <row r="243">
          <cell r="D243">
            <v>0</v>
          </cell>
        </row>
        <row r="244">
          <cell r="A244">
            <v>2020304</v>
          </cell>
        </row>
        <row r="244">
          <cell r="D244">
            <v>0</v>
          </cell>
        </row>
        <row r="245">
          <cell r="A245">
            <v>2020306</v>
          </cell>
        </row>
        <row r="245">
          <cell r="D245">
            <v>0</v>
          </cell>
        </row>
        <row r="246">
          <cell r="A246">
            <v>20204</v>
          </cell>
        </row>
        <row r="246">
          <cell r="D246">
            <v>0</v>
          </cell>
        </row>
        <row r="247">
          <cell r="A247">
            <v>2020401</v>
          </cell>
        </row>
        <row r="247">
          <cell r="D247">
            <v>0</v>
          </cell>
        </row>
        <row r="248">
          <cell r="A248">
            <v>2020402</v>
          </cell>
        </row>
        <row r="248">
          <cell r="D248">
            <v>0</v>
          </cell>
        </row>
        <row r="249">
          <cell r="A249">
            <v>2020403</v>
          </cell>
        </row>
        <row r="249">
          <cell r="D249">
            <v>0</v>
          </cell>
        </row>
        <row r="250">
          <cell r="A250">
            <v>2020404</v>
          </cell>
        </row>
        <row r="250">
          <cell r="D250">
            <v>0</v>
          </cell>
        </row>
        <row r="251">
          <cell r="A251">
            <v>2020499</v>
          </cell>
        </row>
        <row r="251">
          <cell r="D251">
            <v>0</v>
          </cell>
        </row>
        <row r="252">
          <cell r="A252">
            <v>20205</v>
          </cell>
        </row>
        <row r="252">
          <cell r="D252">
            <v>0</v>
          </cell>
        </row>
        <row r="253">
          <cell r="A253">
            <v>2020503</v>
          </cell>
        </row>
        <row r="253">
          <cell r="D253">
            <v>0</v>
          </cell>
        </row>
        <row r="254">
          <cell r="A254">
            <v>2020504</v>
          </cell>
        </row>
        <row r="254">
          <cell r="D254">
            <v>0</v>
          </cell>
        </row>
        <row r="255">
          <cell r="A255">
            <v>2020505</v>
          </cell>
        </row>
        <row r="255">
          <cell r="D255">
            <v>0</v>
          </cell>
        </row>
        <row r="256">
          <cell r="A256">
            <v>2020599</v>
          </cell>
        </row>
        <row r="256">
          <cell r="D256">
            <v>0</v>
          </cell>
        </row>
        <row r="257">
          <cell r="A257">
            <v>20206</v>
          </cell>
        </row>
        <row r="257">
          <cell r="D257">
            <v>0</v>
          </cell>
        </row>
        <row r="258">
          <cell r="A258">
            <v>2020601</v>
          </cell>
        </row>
        <row r="258">
          <cell r="D258">
            <v>0</v>
          </cell>
        </row>
        <row r="259">
          <cell r="A259">
            <v>20207</v>
          </cell>
        </row>
        <row r="259">
          <cell r="D259">
            <v>0</v>
          </cell>
        </row>
        <row r="260">
          <cell r="A260">
            <v>2020701</v>
          </cell>
        </row>
        <row r="260">
          <cell r="D260">
            <v>0</v>
          </cell>
        </row>
        <row r="261">
          <cell r="A261">
            <v>2020702</v>
          </cell>
        </row>
        <row r="261">
          <cell r="D261">
            <v>0</v>
          </cell>
        </row>
        <row r="262">
          <cell r="A262">
            <v>2020703</v>
          </cell>
        </row>
        <row r="262">
          <cell r="D262">
            <v>0</v>
          </cell>
        </row>
        <row r="263">
          <cell r="A263">
            <v>2020799</v>
          </cell>
        </row>
        <row r="263">
          <cell r="D263">
            <v>0</v>
          </cell>
        </row>
        <row r="264">
          <cell r="A264">
            <v>20208</v>
          </cell>
        </row>
        <row r="264">
          <cell r="D264">
            <v>0</v>
          </cell>
        </row>
        <row r="265">
          <cell r="A265">
            <v>2020801</v>
          </cell>
        </row>
        <row r="265">
          <cell r="D265">
            <v>0</v>
          </cell>
        </row>
        <row r="266">
          <cell r="A266">
            <v>2020802</v>
          </cell>
        </row>
        <row r="266">
          <cell r="D266">
            <v>0</v>
          </cell>
        </row>
        <row r="267">
          <cell r="A267">
            <v>2020803</v>
          </cell>
        </row>
        <row r="267">
          <cell r="D267">
            <v>0</v>
          </cell>
        </row>
        <row r="268">
          <cell r="A268">
            <v>2020850</v>
          </cell>
        </row>
        <row r="268">
          <cell r="D268">
            <v>0</v>
          </cell>
        </row>
        <row r="269">
          <cell r="A269">
            <v>2020899</v>
          </cell>
        </row>
        <row r="269">
          <cell r="D269">
            <v>0</v>
          </cell>
        </row>
        <row r="270">
          <cell r="A270">
            <v>20299</v>
          </cell>
        </row>
        <row r="270">
          <cell r="D270">
            <v>0</v>
          </cell>
        </row>
        <row r="271">
          <cell r="A271">
            <v>2029999</v>
          </cell>
        </row>
        <row r="271">
          <cell r="D271">
            <v>0</v>
          </cell>
        </row>
        <row r="272">
          <cell r="A272">
            <v>203</v>
          </cell>
        </row>
        <row r="272">
          <cell r="D272">
            <v>0</v>
          </cell>
        </row>
        <row r="273">
          <cell r="A273">
            <v>20301</v>
          </cell>
        </row>
        <row r="273">
          <cell r="D273">
            <v>0</v>
          </cell>
        </row>
        <row r="274">
          <cell r="A274">
            <v>2030101</v>
          </cell>
        </row>
        <row r="274">
          <cell r="D274">
            <v>0</v>
          </cell>
        </row>
        <row r="275">
          <cell r="A275">
            <v>20304</v>
          </cell>
        </row>
        <row r="275">
          <cell r="D275">
            <v>0</v>
          </cell>
        </row>
        <row r="276">
          <cell r="A276">
            <v>2030401</v>
          </cell>
        </row>
        <row r="276">
          <cell r="D276">
            <v>0</v>
          </cell>
        </row>
        <row r="277">
          <cell r="A277">
            <v>20305</v>
          </cell>
        </row>
        <row r="277">
          <cell r="D277">
            <v>0</v>
          </cell>
        </row>
        <row r="278">
          <cell r="A278">
            <v>2030501</v>
          </cell>
        </row>
        <row r="278">
          <cell r="D278">
            <v>0</v>
          </cell>
        </row>
        <row r="279">
          <cell r="A279">
            <v>20306</v>
          </cell>
        </row>
        <row r="279">
          <cell r="D279">
            <v>0</v>
          </cell>
        </row>
        <row r="280">
          <cell r="A280">
            <v>2030601</v>
          </cell>
        </row>
        <row r="280">
          <cell r="D280">
            <v>0</v>
          </cell>
        </row>
        <row r="281">
          <cell r="A281">
            <v>2030602</v>
          </cell>
        </row>
        <row r="281">
          <cell r="D281">
            <v>0</v>
          </cell>
        </row>
        <row r="282">
          <cell r="A282">
            <v>2030603</v>
          </cell>
        </row>
        <row r="282">
          <cell r="D282">
            <v>0</v>
          </cell>
        </row>
        <row r="283">
          <cell r="A283">
            <v>2030604</v>
          </cell>
        </row>
        <row r="283">
          <cell r="D283">
            <v>0</v>
          </cell>
        </row>
        <row r="284">
          <cell r="A284">
            <v>2030605</v>
          </cell>
        </row>
        <row r="284">
          <cell r="D284">
            <v>0</v>
          </cell>
        </row>
        <row r="285">
          <cell r="A285">
            <v>2030606</v>
          </cell>
        </row>
        <row r="285">
          <cell r="D285">
            <v>0</v>
          </cell>
        </row>
        <row r="286">
          <cell r="A286">
            <v>2030607</v>
          </cell>
        </row>
        <row r="286">
          <cell r="D286">
            <v>0</v>
          </cell>
        </row>
        <row r="287">
          <cell r="A287">
            <v>2030608</v>
          </cell>
        </row>
        <row r="287">
          <cell r="D287">
            <v>0</v>
          </cell>
        </row>
        <row r="288">
          <cell r="A288">
            <v>2030699</v>
          </cell>
        </row>
        <row r="288">
          <cell r="D288">
            <v>0</v>
          </cell>
        </row>
        <row r="289">
          <cell r="A289">
            <v>20399</v>
          </cell>
        </row>
        <row r="289">
          <cell r="D289">
            <v>0</v>
          </cell>
        </row>
        <row r="290">
          <cell r="A290">
            <v>2039999</v>
          </cell>
        </row>
        <row r="290">
          <cell r="D290">
            <v>0</v>
          </cell>
        </row>
        <row r="291">
          <cell r="A291">
            <v>204</v>
          </cell>
        </row>
        <row r="291">
          <cell r="D291">
            <v>22446</v>
          </cell>
        </row>
        <row r="292">
          <cell r="A292">
            <v>20401</v>
          </cell>
        </row>
        <row r="292">
          <cell r="D292">
            <v>769</v>
          </cell>
        </row>
        <row r="293">
          <cell r="A293">
            <v>2040101</v>
          </cell>
        </row>
        <row r="293">
          <cell r="D293">
            <v>769</v>
          </cell>
        </row>
        <row r="294">
          <cell r="A294">
            <v>2040199</v>
          </cell>
        </row>
        <row r="294">
          <cell r="D294">
            <v>0</v>
          </cell>
        </row>
        <row r="295">
          <cell r="A295">
            <v>20402</v>
          </cell>
        </row>
        <row r="295">
          <cell r="D295">
            <v>16133</v>
          </cell>
        </row>
        <row r="296">
          <cell r="A296">
            <v>2040201</v>
          </cell>
        </row>
        <row r="296">
          <cell r="D296">
            <v>16133</v>
          </cell>
        </row>
        <row r="297">
          <cell r="A297">
            <v>2040202</v>
          </cell>
        </row>
        <row r="297">
          <cell r="D297">
            <v>0</v>
          </cell>
        </row>
        <row r="298">
          <cell r="A298">
            <v>2040203</v>
          </cell>
        </row>
        <row r="298">
          <cell r="D298">
            <v>0</v>
          </cell>
        </row>
        <row r="299">
          <cell r="A299">
            <v>2040219</v>
          </cell>
        </row>
        <row r="299">
          <cell r="D299">
            <v>0</v>
          </cell>
        </row>
        <row r="300">
          <cell r="A300">
            <v>2040220</v>
          </cell>
        </row>
        <row r="300">
          <cell r="D300">
            <v>0</v>
          </cell>
        </row>
        <row r="301">
          <cell r="A301">
            <v>2040221</v>
          </cell>
        </row>
        <row r="301">
          <cell r="D301">
            <v>0</v>
          </cell>
        </row>
        <row r="302">
          <cell r="A302">
            <v>2040222</v>
          </cell>
        </row>
        <row r="302">
          <cell r="D302">
            <v>0</v>
          </cell>
        </row>
        <row r="303">
          <cell r="A303">
            <v>2040223</v>
          </cell>
        </row>
        <row r="303">
          <cell r="D303">
            <v>0</v>
          </cell>
        </row>
        <row r="304">
          <cell r="A304">
            <v>2040250</v>
          </cell>
        </row>
        <row r="304">
          <cell r="D304">
            <v>0</v>
          </cell>
        </row>
        <row r="305">
          <cell r="A305">
            <v>2040299</v>
          </cell>
        </row>
        <row r="305">
          <cell r="D305">
            <v>0</v>
          </cell>
        </row>
        <row r="306">
          <cell r="A306">
            <v>20403</v>
          </cell>
        </row>
        <row r="306">
          <cell r="D306">
            <v>0</v>
          </cell>
        </row>
        <row r="307">
          <cell r="A307">
            <v>2040301</v>
          </cell>
        </row>
        <row r="307">
          <cell r="D307">
            <v>0</v>
          </cell>
        </row>
        <row r="308">
          <cell r="A308">
            <v>2040302</v>
          </cell>
        </row>
        <row r="308">
          <cell r="D308">
            <v>0</v>
          </cell>
        </row>
        <row r="309">
          <cell r="A309">
            <v>2040303</v>
          </cell>
        </row>
        <row r="309">
          <cell r="D309">
            <v>0</v>
          </cell>
        </row>
        <row r="310">
          <cell r="A310">
            <v>2040304</v>
          </cell>
        </row>
        <row r="310">
          <cell r="D310">
            <v>0</v>
          </cell>
        </row>
        <row r="311">
          <cell r="A311">
            <v>2040350</v>
          </cell>
        </row>
        <row r="311">
          <cell r="D311">
            <v>0</v>
          </cell>
        </row>
        <row r="312">
          <cell r="A312">
            <v>2040399</v>
          </cell>
        </row>
        <row r="312">
          <cell r="D312">
            <v>0</v>
          </cell>
        </row>
        <row r="313">
          <cell r="A313">
            <v>20404</v>
          </cell>
        </row>
        <row r="313">
          <cell r="D313">
            <v>1032</v>
          </cell>
        </row>
        <row r="314">
          <cell r="A314">
            <v>2040401</v>
          </cell>
        </row>
        <row r="314">
          <cell r="D314">
            <v>1032</v>
          </cell>
        </row>
        <row r="315">
          <cell r="A315">
            <v>2040402</v>
          </cell>
        </row>
        <row r="315">
          <cell r="D315">
            <v>0</v>
          </cell>
        </row>
        <row r="316">
          <cell r="A316">
            <v>2040403</v>
          </cell>
        </row>
        <row r="316">
          <cell r="D316">
            <v>0</v>
          </cell>
        </row>
        <row r="317">
          <cell r="A317">
            <v>2040409</v>
          </cell>
        </row>
        <row r="317">
          <cell r="D317">
            <v>0</v>
          </cell>
        </row>
        <row r="318">
          <cell r="A318">
            <v>2040410</v>
          </cell>
        </row>
        <row r="318">
          <cell r="D318">
            <v>0</v>
          </cell>
        </row>
        <row r="319">
          <cell r="A319">
            <v>2040450</v>
          </cell>
        </row>
        <row r="319">
          <cell r="D319">
            <v>0</v>
          </cell>
        </row>
        <row r="320">
          <cell r="A320">
            <v>2040499</v>
          </cell>
        </row>
        <row r="320">
          <cell r="D320">
            <v>0</v>
          </cell>
        </row>
        <row r="321">
          <cell r="A321">
            <v>20405</v>
          </cell>
        </row>
        <row r="321">
          <cell r="D321">
            <v>2826</v>
          </cell>
        </row>
        <row r="322">
          <cell r="A322">
            <v>2040501</v>
          </cell>
        </row>
        <row r="322">
          <cell r="D322">
            <v>2826</v>
          </cell>
        </row>
        <row r="323">
          <cell r="A323">
            <v>2040502</v>
          </cell>
        </row>
        <row r="323">
          <cell r="D323">
            <v>0</v>
          </cell>
        </row>
        <row r="324">
          <cell r="A324">
            <v>2040503</v>
          </cell>
        </row>
        <row r="324">
          <cell r="D324">
            <v>0</v>
          </cell>
        </row>
        <row r="325">
          <cell r="A325">
            <v>2040504</v>
          </cell>
        </row>
        <row r="325">
          <cell r="D325">
            <v>0</v>
          </cell>
        </row>
        <row r="326">
          <cell r="A326">
            <v>2040505</v>
          </cell>
        </row>
        <row r="326">
          <cell r="D326">
            <v>0</v>
          </cell>
        </row>
        <row r="327">
          <cell r="A327">
            <v>2040506</v>
          </cell>
        </row>
        <row r="327">
          <cell r="D327">
            <v>0</v>
          </cell>
        </row>
        <row r="328">
          <cell r="A328">
            <v>2040550</v>
          </cell>
        </row>
        <row r="328">
          <cell r="D328">
            <v>0</v>
          </cell>
        </row>
        <row r="329">
          <cell r="A329">
            <v>2040599</v>
          </cell>
        </row>
        <row r="329">
          <cell r="D329">
            <v>0</v>
          </cell>
        </row>
        <row r="330">
          <cell r="A330">
            <v>20406</v>
          </cell>
        </row>
        <row r="330">
          <cell r="D330">
            <v>1686</v>
          </cell>
        </row>
        <row r="331">
          <cell r="A331">
            <v>2040601</v>
          </cell>
        </row>
        <row r="331">
          <cell r="D331">
            <v>1686</v>
          </cell>
        </row>
        <row r="332">
          <cell r="A332">
            <v>2040602</v>
          </cell>
        </row>
        <row r="332">
          <cell r="D332">
            <v>0</v>
          </cell>
        </row>
        <row r="333">
          <cell r="A333">
            <v>2040603</v>
          </cell>
        </row>
        <row r="333">
          <cell r="D333">
            <v>0</v>
          </cell>
        </row>
        <row r="334">
          <cell r="A334">
            <v>2040604</v>
          </cell>
        </row>
        <row r="334">
          <cell r="D334">
            <v>0</v>
          </cell>
        </row>
        <row r="335">
          <cell r="A335">
            <v>2040605</v>
          </cell>
        </row>
        <row r="335">
          <cell r="D335">
            <v>0</v>
          </cell>
        </row>
        <row r="336">
          <cell r="A336">
            <v>2040606</v>
          </cell>
        </row>
        <row r="336">
          <cell r="D336">
            <v>0</v>
          </cell>
        </row>
        <row r="337">
          <cell r="A337">
            <v>2040607</v>
          </cell>
        </row>
        <row r="337">
          <cell r="D337">
            <v>0</v>
          </cell>
        </row>
        <row r="338">
          <cell r="A338">
            <v>2040608</v>
          </cell>
        </row>
        <row r="338">
          <cell r="D338">
            <v>0</v>
          </cell>
        </row>
        <row r="339">
          <cell r="A339">
            <v>2040610</v>
          </cell>
        </row>
        <row r="339">
          <cell r="D339">
            <v>0</v>
          </cell>
        </row>
        <row r="340">
          <cell r="A340">
            <v>2040612</v>
          </cell>
        </row>
        <row r="340">
          <cell r="D340">
            <v>0</v>
          </cell>
        </row>
        <row r="341">
          <cell r="A341">
            <v>2040613</v>
          </cell>
        </row>
        <row r="341">
          <cell r="D341">
            <v>0</v>
          </cell>
        </row>
        <row r="342">
          <cell r="A342">
            <v>2040650</v>
          </cell>
        </row>
        <row r="342">
          <cell r="D342">
            <v>0</v>
          </cell>
        </row>
        <row r="343">
          <cell r="A343">
            <v>2040699</v>
          </cell>
        </row>
        <row r="343">
          <cell r="D343">
            <v>0</v>
          </cell>
        </row>
        <row r="344">
          <cell r="A344">
            <v>20407</v>
          </cell>
        </row>
        <row r="344">
          <cell r="D344">
            <v>0</v>
          </cell>
        </row>
        <row r="345">
          <cell r="A345">
            <v>2040701</v>
          </cell>
        </row>
        <row r="345">
          <cell r="D345">
            <v>0</v>
          </cell>
        </row>
        <row r="346">
          <cell r="A346">
            <v>2040702</v>
          </cell>
        </row>
        <row r="346">
          <cell r="D346">
            <v>0</v>
          </cell>
        </row>
        <row r="347">
          <cell r="A347">
            <v>2040703</v>
          </cell>
        </row>
        <row r="347">
          <cell r="D347">
            <v>0</v>
          </cell>
        </row>
        <row r="348">
          <cell r="A348">
            <v>2040704</v>
          </cell>
        </row>
        <row r="348">
          <cell r="D348">
            <v>0</v>
          </cell>
        </row>
        <row r="349">
          <cell r="A349">
            <v>2040705</v>
          </cell>
        </row>
        <row r="349">
          <cell r="D349">
            <v>0</v>
          </cell>
        </row>
        <row r="350">
          <cell r="A350">
            <v>2040706</v>
          </cell>
        </row>
        <row r="350">
          <cell r="D350">
            <v>0</v>
          </cell>
        </row>
        <row r="351">
          <cell r="A351">
            <v>2040707</v>
          </cell>
        </row>
        <row r="351">
          <cell r="D351">
            <v>0</v>
          </cell>
        </row>
        <row r="352">
          <cell r="A352">
            <v>2040750</v>
          </cell>
        </row>
        <row r="352">
          <cell r="D352">
            <v>0</v>
          </cell>
        </row>
        <row r="353">
          <cell r="A353">
            <v>2040799</v>
          </cell>
        </row>
        <row r="353">
          <cell r="D353">
            <v>0</v>
          </cell>
        </row>
        <row r="354">
          <cell r="A354">
            <v>20408</v>
          </cell>
        </row>
        <row r="354">
          <cell r="D354">
            <v>0</v>
          </cell>
        </row>
        <row r="355">
          <cell r="A355">
            <v>2040801</v>
          </cell>
        </row>
        <row r="355">
          <cell r="D355">
            <v>0</v>
          </cell>
        </row>
        <row r="356">
          <cell r="A356">
            <v>2040802</v>
          </cell>
        </row>
        <row r="356">
          <cell r="D356">
            <v>0</v>
          </cell>
        </row>
        <row r="357">
          <cell r="A357">
            <v>2040803</v>
          </cell>
        </row>
        <row r="357">
          <cell r="D357">
            <v>0</v>
          </cell>
        </row>
        <row r="358">
          <cell r="A358">
            <v>2040804</v>
          </cell>
        </row>
        <row r="358">
          <cell r="D358">
            <v>0</v>
          </cell>
        </row>
        <row r="359">
          <cell r="A359">
            <v>2040805</v>
          </cell>
        </row>
        <row r="359">
          <cell r="D359">
            <v>0</v>
          </cell>
        </row>
        <row r="360">
          <cell r="A360">
            <v>2040806</v>
          </cell>
        </row>
        <row r="360">
          <cell r="D360">
            <v>0</v>
          </cell>
        </row>
        <row r="361">
          <cell r="A361">
            <v>2040807</v>
          </cell>
        </row>
        <row r="361">
          <cell r="D361">
            <v>0</v>
          </cell>
        </row>
        <row r="362">
          <cell r="A362">
            <v>2040850</v>
          </cell>
        </row>
        <row r="362">
          <cell r="D362">
            <v>0</v>
          </cell>
        </row>
        <row r="363">
          <cell r="A363">
            <v>2040899</v>
          </cell>
        </row>
        <row r="363">
          <cell r="D363">
            <v>0</v>
          </cell>
        </row>
        <row r="364">
          <cell r="A364">
            <v>20409</v>
          </cell>
        </row>
        <row r="364">
          <cell r="D364">
            <v>0</v>
          </cell>
        </row>
        <row r="365">
          <cell r="A365">
            <v>2040901</v>
          </cell>
        </row>
        <row r="365">
          <cell r="D365">
            <v>0</v>
          </cell>
        </row>
        <row r="366">
          <cell r="A366">
            <v>2040902</v>
          </cell>
        </row>
        <row r="366">
          <cell r="D366">
            <v>0</v>
          </cell>
        </row>
        <row r="367">
          <cell r="A367">
            <v>2040903</v>
          </cell>
        </row>
        <row r="367">
          <cell r="D367">
            <v>0</v>
          </cell>
        </row>
        <row r="368">
          <cell r="A368">
            <v>2040904</v>
          </cell>
        </row>
        <row r="368">
          <cell r="D368">
            <v>0</v>
          </cell>
        </row>
        <row r="369">
          <cell r="A369">
            <v>2040905</v>
          </cell>
        </row>
        <row r="369">
          <cell r="D369">
            <v>0</v>
          </cell>
        </row>
        <row r="370">
          <cell r="A370">
            <v>2040950</v>
          </cell>
        </row>
        <row r="370">
          <cell r="D370">
            <v>0</v>
          </cell>
        </row>
        <row r="371">
          <cell r="A371">
            <v>2040999</v>
          </cell>
        </row>
        <row r="371">
          <cell r="D371">
            <v>0</v>
          </cell>
        </row>
        <row r="372">
          <cell r="A372">
            <v>20410</v>
          </cell>
        </row>
        <row r="372">
          <cell r="D372">
            <v>0</v>
          </cell>
        </row>
        <row r="373">
          <cell r="A373">
            <v>2041001</v>
          </cell>
        </row>
        <row r="373">
          <cell r="D373">
            <v>0</v>
          </cell>
        </row>
        <row r="374">
          <cell r="A374">
            <v>2041002</v>
          </cell>
        </row>
        <row r="374">
          <cell r="D374">
            <v>0</v>
          </cell>
        </row>
        <row r="375">
          <cell r="A375">
            <v>2041006</v>
          </cell>
        </row>
        <row r="375">
          <cell r="D375">
            <v>0</v>
          </cell>
        </row>
        <row r="376">
          <cell r="A376">
            <v>2041007</v>
          </cell>
        </row>
        <row r="376">
          <cell r="D376">
            <v>0</v>
          </cell>
        </row>
        <row r="377">
          <cell r="A377">
            <v>2041099</v>
          </cell>
        </row>
        <row r="377">
          <cell r="D377">
            <v>0</v>
          </cell>
        </row>
        <row r="378">
          <cell r="A378">
            <v>20499</v>
          </cell>
        </row>
        <row r="378">
          <cell r="D378">
            <v>0</v>
          </cell>
        </row>
        <row r="379">
          <cell r="A379">
            <v>2049902</v>
          </cell>
        </row>
        <row r="379">
          <cell r="D379">
            <v>0</v>
          </cell>
        </row>
        <row r="380">
          <cell r="A380">
            <v>2049999</v>
          </cell>
        </row>
        <row r="380">
          <cell r="D380">
            <v>0</v>
          </cell>
        </row>
        <row r="381">
          <cell r="A381">
            <v>205</v>
          </cell>
        </row>
        <row r="381">
          <cell r="D381">
            <v>164125</v>
          </cell>
        </row>
        <row r="382">
          <cell r="A382">
            <v>20501</v>
          </cell>
        </row>
        <row r="382">
          <cell r="D382">
            <v>140</v>
          </cell>
        </row>
        <row r="383">
          <cell r="A383">
            <v>2050101</v>
          </cell>
        </row>
        <row r="383">
          <cell r="D383">
            <v>140</v>
          </cell>
        </row>
        <row r="384">
          <cell r="A384">
            <v>2050102</v>
          </cell>
        </row>
        <row r="384">
          <cell r="D384">
            <v>0</v>
          </cell>
        </row>
        <row r="385">
          <cell r="A385">
            <v>2050103</v>
          </cell>
        </row>
        <row r="385">
          <cell r="D385">
            <v>0</v>
          </cell>
        </row>
        <row r="386">
          <cell r="A386">
            <v>2050199</v>
          </cell>
        </row>
        <row r="386">
          <cell r="D386">
            <v>0</v>
          </cell>
        </row>
        <row r="387">
          <cell r="A387">
            <v>20502</v>
          </cell>
        </row>
        <row r="387">
          <cell r="D387">
            <v>160165</v>
          </cell>
        </row>
        <row r="388">
          <cell r="A388">
            <v>2050201</v>
          </cell>
        </row>
        <row r="388">
          <cell r="D388">
            <v>6600</v>
          </cell>
        </row>
        <row r="389">
          <cell r="A389">
            <v>2050202</v>
          </cell>
        </row>
        <row r="389">
          <cell r="D389">
            <v>72540</v>
          </cell>
        </row>
        <row r="390">
          <cell r="A390">
            <v>2050203</v>
          </cell>
        </row>
        <row r="390">
          <cell r="D390">
            <v>37660</v>
          </cell>
        </row>
        <row r="391">
          <cell r="A391">
            <v>2050204</v>
          </cell>
        </row>
        <row r="391">
          <cell r="D391">
            <v>12860</v>
          </cell>
        </row>
        <row r="392">
          <cell r="A392">
            <v>2050205</v>
          </cell>
        </row>
        <row r="393">
          <cell r="A393">
            <v>2050299</v>
          </cell>
        </row>
        <row r="393">
          <cell r="D393">
            <v>30505</v>
          </cell>
        </row>
        <row r="394">
          <cell r="A394">
            <v>20503</v>
          </cell>
        </row>
        <row r="394">
          <cell r="D394">
            <v>3050</v>
          </cell>
        </row>
        <row r="395">
          <cell r="A395">
            <v>2050301</v>
          </cell>
        </row>
        <row r="395">
          <cell r="D395">
            <v>3050</v>
          </cell>
        </row>
        <row r="396">
          <cell r="A396">
            <v>2050302</v>
          </cell>
        </row>
        <row r="396">
          <cell r="D396">
            <v>0</v>
          </cell>
        </row>
        <row r="397">
          <cell r="A397">
            <v>2050303</v>
          </cell>
        </row>
        <row r="397">
          <cell r="D397">
            <v>0</v>
          </cell>
        </row>
        <row r="398">
          <cell r="A398">
            <v>2050305</v>
          </cell>
        </row>
        <row r="398">
          <cell r="D398">
            <v>0</v>
          </cell>
        </row>
        <row r="399">
          <cell r="A399">
            <v>2050399</v>
          </cell>
        </row>
        <row r="399">
          <cell r="D399">
            <v>0</v>
          </cell>
        </row>
        <row r="400">
          <cell r="A400">
            <v>20504</v>
          </cell>
        </row>
        <row r="400">
          <cell r="D400">
            <v>0</v>
          </cell>
        </row>
        <row r="401">
          <cell r="A401">
            <v>2050401</v>
          </cell>
        </row>
        <row r="401">
          <cell r="D401">
            <v>0</v>
          </cell>
        </row>
        <row r="402">
          <cell r="A402">
            <v>2050402</v>
          </cell>
        </row>
        <row r="402">
          <cell r="D402">
            <v>0</v>
          </cell>
        </row>
        <row r="403">
          <cell r="A403">
            <v>2050403</v>
          </cell>
        </row>
        <row r="403">
          <cell r="D403">
            <v>0</v>
          </cell>
        </row>
        <row r="404">
          <cell r="A404">
            <v>2050404</v>
          </cell>
        </row>
        <row r="404">
          <cell r="D404">
            <v>0</v>
          </cell>
        </row>
        <row r="405">
          <cell r="A405">
            <v>2050499</v>
          </cell>
        </row>
        <row r="405">
          <cell r="D405">
            <v>0</v>
          </cell>
        </row>
        <row r="406">
          <cell r="A406">
            <v>20505</v>
          </cell>
        </row>
        <row r="406">
          <cell r="D406">
            <v>18</v>
          </cell>
        </row>
        <row r="407">
          <cell r="A407">
            <v>2050501</v>
          </cell>
        </row>
        <row r="407">
          <cell r="D407">
            <v>0</v>
          </cell>
        </row>
        <row r="408">
          <cell r="A408">
            <v>2050502</v>
          </cell>
        </row>
        <row r="408">
          <cell r="D408">
            <v>0</v>
          </cell>
        </row>
        <row r="409">
          <cell r="A409">
            <v>2050599</v>
          </cell>
        </row>
        <row r="409">
          <cell r="D409">
            <v>18</v>
          </cell>
        </row>
        <row r="410">
          <cell r="A410">
            <v>20506</v>
          </cell>
        </row>
        <row r="410">
          <cell r="D410">
            <v>0</v>
          </cell>
        </row>
        <row r="411">
          <cell r="A411">
            <v>2050601</v>
          </cell>
        </row>
        <row r="411">
          <cell r="D411">
            <v>0</v>
          </cell>
        </row>
        <row r="412">
          <cell r="A412">
            <v>2050602</v>
          </cell>
        </row>
        <row r="412">
          <cell r="D412">
            <v>0</v>
          </cell>
        </row>
        <row r="413">
          <cell r="A413">
            <v>2050699</v>
          </cell>
        </row>
        <row r="413">
          <cell r="D413">
            <v>0</v>
          </cell>
        </row>
        <row r="414">
          <cell r="A414">
            <v>20507</v>
          </cell>
        </row>
        <row r="414">
          <cell r="D414">
            <v>167</v>
          </cell>
        </row>
        <row r="415">
          <cell r="A415">
            <v>2050701</v>
          </cell>
        </row>
        <row r="415">
          <cell r="D415">
            <v>167</v>
          </cell>
        </row>
        <row r="416">
          <cell r="A416">
            <v>2050702</v>
          </cell>
        </row>
        <row r="416">
          <cell r="D416">
            <v>0</v>
          </cell>
        </row>
        <row r="417">
          <cell r="A417">
            <v>2050799</v>
          </cell>
        </row>
        <row r="417">
          <cell r="D417">
            <v>0</v>
          </cell>
        </row>
        <row r="418">
          <cell r="A418">
            <v>20508</v>
          </cell>
        </row>
        <row r="418">
          <cell r="D418">
            <v>215</v>
          </cell>
        </row>
        <row r="419">
          <cell r="A419">
            <v>2050801</v>
          </cell>
        </row>
        <row r="419">
          <cell r="D419">
            <v>0</v>
          </cell>
        </row>
        <row r="420">
          <cell r="A420">
            <v>2050802</v>
          </cell>
        </row>
        <row r="420">
          <cell r="D420">
            <v>215</v>
          </cell>
        </row>
        <row r="421">
          <cell r="A421">
            <v>2050803</v>
          </cell>
        </row>
        <row r="421">
          <cell r="D421">
            <v>0</v>
          </cell>
        </row>
        <row r="422">
          <cell r="A422">
            <v>2050804</v>
          </cell>
        </row>
        <row r="422">
          <cell r="D422">
            <v>0</v>
          </cell>
        </row>
        <row r="423">
          <cell r="A423">
            <v>2050899</v>
          </cell>
        </row>
        <row r="423">
          <cell r="D423">
            <v>0</v>
          </cell>
        </row>
        <row r="424">
          <cell r="A424">
            <v>20509</v>
          </cell>
        </row>
        <row r="424">
          <cell r="D424">
            <v>40</v>
          </cell>
        </row>
        <row r="425">
          <cell r="A425">
            <v>2050901</v>
          </cell>
        </row>
        <row r="425">
          <cell r="D425">
            <v>0</v>
          </cell>
        </row>
        <row r="426">
          <cell r="A426">
            <v>2050902</v>
          </cell>
        </row>
        <row r="426">
          <cell r="D426">
            <v>0</v>
          </cell>
        </row>
        <row r="427">
          <cell r="A427">
            <v>2050903</v>
          </cell>
        </row>
        <row r="427">
          <cell r="D427">
            <v>0</v>
          </cell>
        </row>
        <row r="428">
          <cell r="A428">
            <v>2050904</v>
          </cell>
        </row>
        <row r="428">
          <cell r="D428">
            <v>0</v>
          </cell>
        </row>
        <row r="429">
          <cell r="A429">
            <v>2050905</v>
          </cell>
        </row>
        <row r="429">
          <cell r="D429">
            <v>0</v>
          </cell>
        </row>
        <row r="430">
          <cell r="A430">
            <v>2050999</v>
          </cell>
        </row>
        <row r="430">
          <cell r="D430">
            <v>40</v>
          </cell>
        </row>
        <row r="431">
          <cell r="A431">
            <v>20599</v>
          </cell>
        </row>
        <row r="431">
          <cell r="D431">
            <v>330</v>
          </cell>
        </row>
        <row r="432">
          <cell r="A432">
            <v>2059999</v>
          </cell>
        </row>
        <row r="432">
          <cell r="D432">
            <v>330</v>
          </cell>
        </row>
        <row r="433">
          <cell r="A433">
            <v>206</v>
          </cell>
        </row>
        <row r="433">
          <cell r="D433">
            <v>7048</v>
          </cell>
        </row>
        <row r="434">
          <cell r="A434">
            <v>20601</v>
          </cell>
        </row>
        <row r="434">
          <cell r="D434">
            <v>519</v>
          </cell>
        </row>
        <row r="435">
          <cell r="A435">
            <v>2060101</v>
          </cell>
        </row>
        <row r="435">
          <cell r="D435">
            <v>150</v>
          </cell>
        </row>
        <row r="436">
          <cell r="A436">
            <v>2060102</v>
          </cell>
        </row>
        <row r="436">
          <cell r="D436">
            <v>0</v>
          </cell>
        </row>
        <row r="437">
          <cell r="A437">
            <v>2060103</v>
          </cell>
        </row>
        <row r="437">
          <cell r="D437">
            <v>0</v>
          </cell>
        </row>
        <row r="438">
          <cell r="A438">
            <v>2060199</v>
          </cell>
        </row>
        <row r="438">
          <cell r="D438">
            <v>369</v>
          </cell>
        </row>
        <row r="439">
          <cell r="A439">
            <v>20602</v>
          </cell>
        </row>
        <row r="439">
          <cell r="D439">
            <v>613</v>
          </cell>
        </row>
        <row r="440">
          <cell r="A440">
            <v>2060201</v>
          </cell>
        </row>
        <row r="440">
          <cell r="D440">
            <v>0</v>
          </cell>
        </row>
        <row r="441">
          <cell r="A441">
            <v>2060203</v>
          </cell>
        </row>
        <row r="441">
          <cell r="D441">
            <v>0</v>
          </cell>
        </row>
        <row r="442">
          <cell r="A442">
            <v>2060204</v>
          </cell>
        </row>
        <row r="442">
          <cell r="D442">
            <v>0</v>
          </cell>
        </row>
        <row r="443">
          <cell r="A443">
            <v>2060205</v>
          </cell>
        </row>
        <row r="443">
          <cell r="D443">
            <v>0</v>
          </cell>
        </row>
        <row r="444">
          <cell r="A444">
            <v>2060206</v>
          </cell>
        </row>
        <row r="444">
          <cell r="D444">
            <v>0</v>
          </cell>
        </row>
        <row r="445">
          <cell r="A445">
            <v>2060207</v>
          </cell>
        </row>
        <row r="445">
          <cell r="D445">
            <v>0</v>
          </cell>
        </row>
        <row r="446">
          <cell r="A446">
            <v>2060208</v>
          </cell>
        </row>
        <row r="446">
          <cell r="D446">
            <v>0</v>
          </cell>
        </row>
        <row r="447">
          <cell r="A447">
            <v>2060299</v>
          </cell>
        </row>
        <row r="447">
          <cell r="D447">
            <v>613</v>
          </cell>
        </row>
        <row r="448">
          <cell r="A448">
            <v>20603</v>
          </cell>
        </row>
        <row r="448">
          <cell r="D448">
            <v>91</v>
          </cell>
        </row>
        <row r="449">
          <cell r="A449">
            <v>2060301</v>
          </cell>
        </row>
        <row r="449">
          <cell r="D449">
            <v>0</v>
          </cell>
        </row>
        <row r="450">
          <cell r="A450">
            <v>2060302</v>
          </cell>
        </row>
        <row r="450">
          <cell r="D450">
            <v>0</v>
          </cell>
        </row>
        <row r="451">
          <cell r="A451">
            <v>2060303</v>
          </cell>
        </row>
        <row r="451">
          <cell r="D451">
            <v>0</v>
          </cell>
        </row>
        <row r="452">
          <cell r="A452">
            <v>2060304</v>
          </cell>
        </row>
        <row r="452">
          <cell r="D452">
            <v>0</v>
          </cell>
        </row>
        <row r="453">
          <cell r="A453">
            <v>2060399</v>
          </cell>
        </row>
        <row r="453">
          <cell r="D453">
            <v>91</v>
          </cell>
        </row>
        <row r="454">
          <cell r="A454">
            <v>20604</v>
          </cell>
        </row>
        <row r="454">
          <cell r="D454">
            <v>112</v>
          </cell>
        </row>
        <row r="455">
          <cell r="A455">
            <v>2060401</v>
          </cell>
        </row>
        <row r="455">
          <cell r="D455">
            <v>0</v>
          </cell>
        </row>
        <row r="456">
          <cell r="A456">
            <v>2060404</v>
          </cell>
        </row>
        <row r="456">
          <cell r="D456">
            <v>0</v>
          </cell>
        </row>
        <row r="457">
          <cell r="A457">
            <v>2060405</v>
          </cell>
        </row>
        <row r="457">
          <cell r="D457">
            <v>0</v>
          </cell>
        </row>
        <row r="458">
          <cell r="A458">
            <v>2060499</v>
          </cell>
        </row>
        <row r="458">
          <cell r="D458">
            <v>112</v>
          </cell>
        </row>
        <row r="459">
          <cell r="A459">
            <v>20605</v>
          </cell>
        </row>
        <row r="459">
          <cell r="D459">
            <v>95</v>
          </cell>
        </row>
        <row r="460">
          <cell r="A460">
            <v>2060501</v>
          </cell>
        </row>
        <row r="460">
          <cell r="D460">
            <v>0</v>
          </cell>
        </row>
        <row r="461">
          <cell r="A461">
            <v>2060502</v>
          </cell>
        </row>
        <row r="461">
          <cell r="D461">
            <v>0</v>
          </cell>
        </row>
        <row r="462">
          <cell r="A462">
            <v>2060503</v>
          </cell>
        </row>
        <row r="462">
          <cell r="D462">
            <v>0</v>
          </cell>
        </row>
        <row r="463">
          <cell r="A463">
            <v>2060599</v>
          </cell>
        </row>
        <row r="463">
          <cell r="D463">
            <v>95</v>
          </cell>
        </row>
        <row r="464">
          <cell r="A464">
            <v>20606</v>
          </cell>
        </row>
        <row r="464">
          <cell r="D464">
            <v>0</v>
          </cell>
        </row>
        <row r="465">
          <cell r="A465">
            <v>2060601</v>
          </cell>
        </row>
        <row r="465">
          <cell r="D465">
            <v>0</v>
          </cell>
        </row>
        <row r="466">
          <cell r="A466">
            <v>2060602</v>
          </cell>
        </row>
        <row r="466">
          <cell r="D466">
            <v>0</v>
          </cell>
        </row>
        <row r="467">
          <cell r="A467">
            <v>2060603</v>
          </cell>
        </row>
        <row r="467">
          <cell r="D467">
            <v>0</v>
          </cell>
        </row>
        <row r="468">
          <cell r="A468">
            <v>2060699</v>
          </cell>
        </row>
        <row r="468">
          <cell r="D468">
            <v>0</v>
          </cell>
        </row>
        <row r="469">
          <cell r="A469">
            <v>20607</v>
          </cell>
        </row>
        <row r="469">
          <cell r="D469">
            <v>683</v>
          </cell>
        </row>
        <row r="470">
          <cell r="A470">
            <v>2060701</v>
          </cell>
        </row>
        <row r="470">
          <cell r="D470">
            <v>130</v>
          </cell>
        </row>
        <row r="471">
          <cell r="A471">
            <v>2060702</v>
          </cell>
        </row>
        <row r="471">
          <cell r="D471">
            <v>120</v>
          </cell>
        </row>
        <row r="472">
          <cell r="A472">
            <v>2060703</v>
          </cell>
        </row>
        <row r="472">
          <cell r="D472">
            <v>0</v>
          </cell>
        </row>
        <row r="473">
          <cell r="A473">
            <v>2060704</v>
          </cell>
        </row>
        <row r="473">
          <cell r="D473">
            <v>0</v>
          </cell>
        </row>
        <row r="474">
          <cell r="A474">
            <v>2060705</v>
          </cell>
        </row>
        <row r="474">
          <cell r="D474">
            <v>0</v>
          </cell>
        </row>
        <row r="475">
          <cell r="A475">
            <v>2060799</v>
          </cell>
        </row>
        <row r="475">
          <cell r="D475">
            <v>433</v>
          </cell>
        </row>
        <row r="476">
          <cell r="A476">
            <v>20608</v>
          </cell>
        </row>
        <row r="476">
          <cell r="D476">
            <v>0</v>
          </cell>
        </row>
        <row r="477">
          <cell r="A477">
            <v>2060801</v>
          </cell>
        </row>
        <row r="477">
          <cell r="D477">
            <v>0</v>
          </cell>
        </row>
        <row r="478">
          <cell r="A478">
            <v>2060802</v>
          </cell>
        </row>
        <row r="478">
          <cell r="D478">
            <v>0</v>
          </cell>
        </row>
        <row r="479">
          <cell r="A479">
            <v>2060899</v>
          </cell>
        </row>
        <row r="479">
          <cell r="D479">
            <v>0</v>
          </cell>
        </row>
        <row r="480">
          <cell r="A480">
            <v>20609</v>
          </cell>
        </row>
        <row r="480">
          <cell r="D480">
            <v>0</v>
          </cell>
        </row>
        <row r="481">
          <cell r="A481">
            <v>2060901</v>
          </cell>
        </row>
        <row r="481">
          <cell r="D481">
            <v>0</v>
          </cell>
        </row>
        <row r="482">
          <cell r="A482">
            <v>2060902</v>
          </cell>
        </row>
        <row r="482">
          <cell r="D482">
            <v>0</v>
          </cell>
        </row>
        <row r="483">
          <cell r="A483">
            <v>2060999</v>
          </cell>
        </row>
        <row r="483">
          <cell r="D483">
            <v>0</v>
          </cell>
        </row>
        <row r="484">
          <cell r="A484">
            <v>20699</v>
          </cell>
        </row>
        <row r="484">
          <cell r="D484">
            <v>4935</v>
          </cell>
        </row>
        <row r="485">
          <cell r="A485">
            <v>2069901</v>
          </cell>
        </row>
        <row r="485">
          <cell r="D485">
            <v>4041</v>
          </cell>
        </row>
        <row r="486">
          <cell r="A486">
            <v>2069902</v>
          </cell>
        </row>
        <row r="486">
          <cell r="D486">
            <v>0</v>
          </cell>
        </row>
        <row r="487">
          <cell r="A487">
            <v>2069903</v>
          </cell>
        </row>
        <row r="487">
          <cell r="D487">
            <v>0</v>
          </cell>
        </row>
        <row r="488">
          <cell r="A488">
            <v>2069999</v>
          </cell>
        </row>
        <row r="488">
          <cell r="D488">
            <v>894</v>
          </cell>
        </row>
        <row r="489">
          <cell r="A489">
            <v>207</v>
          </cell>
        </row>
        <row r="489">
          <cell r="D489">
            <v>2612</v>
          </cell>
        </row>
        <row r="490">
          <cell r="A490">
            <v>20701</v>
          </cell>
        </row>
        <row r="490">
          <cell r="D490">
            <v>896</v>
          </cell>
        </row>
        <row r="491">
          <cell r="A491">
            <v>2070101</v>
          </cell>
        </row>
        <row r="491">
          <cell r="D491">
            <v>155</v>
          </cell>
        </row>
        <row r="492">
          <cell r="A492">
            <v>2070102</v>
          </cell>
        </row>
        <row r="492">
          <cell r="D492">
            <v>0</v>
          </cell>
        </row>
        <row r="493">
          <cell r="A493">
            <v>2070103</v>
          </cell>
        </row>
        <row r="493">
          <cell r="D493">
            <v>0</v>
          </cell>
        </row>
        <row r="494">
          <cell r="A494">
            <v>2070104</v>
          </cell>
        </row>
        <row r="494">
          <cell r="D494">
            <v>79</v>
          </cell>
        </row>
        <row r="495">
          <cell r="A495">
            <v>2070105</v>
          </cell>
        </row>
        <row r="495">
          <cell r="D495">
            <v>0</v>
          </cell>
        </row>
        <row r="496">
          <cell r="A496">
            <v>2070106</v>
          </cell>
        </row>
        <row r="496">
          <cell r="D496">
            <v>0</v>
          </cell>
        </row>
        <row r="497">
          <cell r="A497">
            <v>2070107</v>
          </cell>
        </row>
        <row r="497">
          <cell r="D497">
            <v>0</v>
          </cell>
        </row>
        <row r="498">
          <cell r="A498">
            <v>2070108</v>
          </cell>
        </row>
        <row r="498">
          <cell r="D498">
            <v>0</v>
          </cell>
        </row>
        <row r="499">
          <cell r="A499">
            <v>2070109</v>
          </cell>
        </row>
        <row r="499">
          <cell r="D499">
            <v>120</v>
          </cell>
        </row>
        <row r="500">
          <cell r="A500">
            <v>2070110</v>
          </cell>
        </row>
        <row r="500">
          <cell r="D500">
            <v>0</v>
          </cell>
        </row>
        <row r="501">
          <cell r="A501">
            <v>2070111</v>
          </cell>
        </row>
        <row r="501">
          <cell r="D501">
            <v>0</v>
          </cell>
        </row>
        <row r="502">
          <cell r="A502">
            <v>2070112</v>
          </cell>
        </row>
        <row r="502">
          <cell r="D502">
            <v>108</v>
          </cell>
        </row>
        <row r="503">
          <cell r="A503">
            <v>2070113</v>
          </cell>
        </row>
        <row r="503">
          <cell r="D503">
            <v>0</v>
          </cell>
        </row>
        <row r="504">
          <cell r="A504">
            <v>2070114</v>
          </cell>
        </row>
        <row r="504">
          <cell r="D504">
            <v>0</v>
          </cell>
        </row>
        <row r="505">
          <cell r="A505">
            <v>2070199</v>
          </cell>
        </row>
        <row r="505">
          <cell r="D505">
            <v>434</v>
          </cell>
        </row>
        <row r="506">
          <cell r="A506">
            <v>20702</v>
          </cell>
        </row>
        <row r="506">
          <cell r="D506">
            <v>84</v>
          </cell>
        </row>
        <row r="507">
          <cell r="A507">
            <v>2070201</v>
          </cell>
        </row>
        <row r="507">
          <cell r="D507">
            <v>0</v>
          </cell>
        </row>
        <row r="508">
          <cell r="A508">
            <v>2070202</v>
          </cell>
        </row>
        <row r="508">
          <cell r="D508">
            <v>0</v>
          </cell>
        </row>
        <row r="509">
          <cell r="A509">
            <v>2070203</v>
          </cell>
        </row>
        <row r="509">
          <cell r="D509">
            <v>0</v>
          </cell>
        </row>
        <row r="510">
          <cell r="A510">
            <v>2070204</v>
          </cell>
        </row>
        <row r="510">
          <cell r="D510">
            <v>0</v>
          </cell>
        </row>
        <row r="511">
          <cell r="A511">
            <v>2070205</v>
          </cell>
        </row>
        <row r="511">
          <cell r="D511">
            <v>84</v>
          </cell>
        </row>
        <row r="512">
          <cell r="A512">
            <v>2070206</v>
          </cell>
        </row>
        <row r="512">
          <cell r="D512">
            <v>0</v>
          </cell>
        </row>
        <row r="513">
          <cell r="A513">
            <v>2070299</v>
          </cell>
        </row>
        <row r="513">
          <cell r="D513">
            <v>0</v>
          </cell>
        </row>
        <row r="514">
          <cell r="A514">
            <v>20703</v>
          </cell>
        </row>
        <row r="514">
          <cell r="D514">
            <v>355</v>
          </cell>
        </row>
        <row r="515">
          <cell r="A515">
            <v>2070301</v>
          </cell>
        </row>
        <row r="515">
          <cell r="D515">
            <v>39</v>
          </cell>
        </row>
        <row r="516">
          <cell r="A516">
            <v>2070302</v>
          </cell>
        </row>
        <row r="516">
          <cell r="D516">
            <v>0</v>
          </cell>
        </row>
        <row r="517">
          <cell r="A517">
            <v>2070303</v>
          </cell>
        </row>
        <row r="517">
          <cell r="D517">
            <v>0</v>
          </cell>
        </row>
        <row r="518">
          <cell r="A518">
            <v>2070304</v>
          </cell>
        </row>
        <row r="518">
          <cell r="D518">
            <v>158</v>
          </cell>
        </row>
        <row r="519">
          <cell r="A519">
            <v>2070305</v>
          </cell>
        </row>
        <row r="519">
          <cell r="D519">
            <v>0</v>
          </cell>
        </row>
        <row r="520">
          <cell r="A520">
            <v>2070306</v>
          </cell>
        </row>
        <row r="520">
          <cell r="D520">
            <v>0</v>
          </cell>
        </row>
        <row r="521">
          <cell r="A521">
            <v>2070307</v>
          </cell>
        </row>
        <row r="521">
          <cell r="D521">
            <v>48</v>
          </cell>
        </row>
        <row r="522">
          <cell r="A522">
            <v>2070308</v>
          </cell>
        </row>
        <row r="522">
          <cell r="D522">
            <v>80</v>
          </cell>
        </row>
        <row r="523">
          <cell r="A523">
            <v>2070309</v>
          </cell>
        </row>
        <row r="523">
          <cell r="D523">
            <v>0</v>
          </cell>
        </row>
        <row r="524">
          <cell r="A524">
            <v>2070399</v>
          </cell>
        </row>
        <row r="524">
          <cell r="D524">
            <v>30</v>
          </cell>
        </row>
        <row r="525">
          <cell r="A525">
            <v>20706</v>
          </cell>
        </row>
        <row r="525">
          <cell r="D525">
            <v>12</v>
          </cell>
        </row>
        <row r="526">
          <cell r="A526">
            <v>2070601</v>
          </cell>
        </row>
        <row r="526">
          <cell r="D526">
            <v>8</v>
          </cell>
        </row>
        <row r="527">
          <cell r="A527">
            <v>2070602</v>
          </cell>
        </row>
        <row r="527">
          <cell r="D527">
            <v>0</v>
          </cell>
        </row>
        <row r="528">
          <cell r="A528">
            <v>2070603</v>
          </cell>
        </row>
        <row r="528">
          <cell r="D528">
            <v>0</v>
          </cell>
        </row>
        <row r="529">
          <cell r="A529">
            <v>2070604</v>
          </cell>
        </row>
        <row r="529">
          <cell r="D529">
            <v>0</v>
          </cell>
        </row>
        <row r="530">
          <cell r="A530">
            <v>2070605</v>
          </cell>
        </row>
        <row r="530">
          <cell r="D530">
            <v>0</v>
          </cell>
        </row>
        <row r="531">
          <cell r="A531">
            <v>2070606</v>
          </cell>
        </row>
        <row r="531">
          <cell r="D531">
            <v>4</v>
          </cell>
        </row>
        <row r="532">
          <cell r="A532">
            <v>2070607</v>
          </cell>
        </row>
        <row r="532">
          <cell r="D532">
            <v>0</v>
          </cell>
        </row>
        <row r="533">
          <cell r="A533">
            <v>2070699</v>
          </cell>
        </row>
        <row r="533">
          <cell r="D533">
            <v>0</v>
          </cell>
        </row>
        <row r="534">
          <cell r="A534">
            <v>20708</v>
          </cell>
        </row>
        <row r="534">
          <cell r="D534">
            <v>435</v>
          </cell>
        </row>
        <row r="535">
          <cell r="A535">
            <v>2070801</v>
          </cell>
        </row>
        <row r="535">
          <cell r="D535">
            <v>0</v>
          </cell>
        </row>
        <row r="536">
          <cell r="A536">
            <v>2070802</v>
          </cell>
        </row>
        <row r="536">
          <cell r="D536">
            <v>0</v>
          </cell>
        </row>
        <row r="537">
          <cell r="A537">
            <v>2070803</v>
          </cell>
        </row>
        <row r="537">
          <cell r="D537">
            <v>0</v>
          </cell>
        </row>
        <row r="538">
          <cell r="A538">
            <v>2070806</v>
          </cell>
        </row>
        <row r="538">
          <cell r="D538">
            <v>0</v>
          </cell>
        </row>
        <row r="539">
          <cell r="A539">
            <v>2070807</v>
          </cell>
        </row>
        <row r="539">
          <cell r="D539">
            <v>0</v>
          </cell>
        </row>
        <row r="540">
          <cell r="A540">
            <v>2070808</v>
          </cell>
        </row>
        <row r="540">
          <cell r="D540">
            <v>366</v>
          </cell>
        </row>
        <row r="541">
          <cell r="A541">
            <v>2070899</v>
          </cell>
        </row>
        <row r="541">
          <cell r="D541">
            <v>69</v>
          </cell>
        </row>
        <row r="542">
          <cell r="A542">
            <v>20799</v>
          </cell>
        </row>
        <row r="542">
          <cell r="D542">
            <v>830</v>
          </cell>
        </row>
        <row r="543">
          <cell r="A543">
            <v>2079902</v>
          </cell>
        </row>
        <row r="543">
          <cell r="D543">
            <v>0</v>
          </cell>
        </row>
        <row r="544">
          <cell r="A544">
            <v>2079903</v>
          </cell>
        </row>
        <row r="544">
          <cell r="D544">
            <v>0</v>
          </cell>
        </row>
        <row r="545">
          <cell r="A545">
            <v>2079999</v>
          </cell>
        </row>
        <row r="545">
          <cell r="D545">
            <v>830</v>
          </cell>
        </row>
        <row r="546">
          <cell r="A546">
            <v>208</v>
          </cell>
        </row>
        <row r="546">
          <cell r="D546">
            <v>81334</v>
          </cell>
        </row>
        <row r="547">
          <cell r="A547">
            <v>20801</v>
          </cell>
        </row>
        <row r="547">
          <cell r="D547">
            <v>2229</v>
          </cell>
        </row>
        <row r="548">
          <cell r="A548">
            <v>2080101</v>
          </cell>
        </row>
        <row r="548">
          <cell r="D548">
            <v>1094</v>
          </cell>
        </row>
        <row r="549">
          <cell r="A549">
            <v>2080102</v>
          </cell>
        </row>
        <row r="549">
          <cell r="D549">
            <v>0</v>
          </cell>
        </row>
        <row r="550">
          <cell r="A550">
            <v>2080103</v>
          </cell>
        </row>
        <row r="550">
          <cell r="D550">
            <v>0</v>
          </cell>
        </row>
        <row r="551">
          <cell r="A551">
            <v>2080104</v>
          </cell>
        </row>
        <row r="551">
          <cell r="D551">
            <v>0</v>
          </cell>
        </row>
        <row r="552">
          <cell r="A552">
            <v>2080105</v>
          </cell>
        </row>
        <row r="552">
          <cell r="D552">
            <v>81</v>
          </cell>
        </row>
        <row r="553">
          <cell r="A553">
            <v>2080106</v>
          </cell>
        </row>
        <row r="553">
          <cell r="D553">
            <v>0</v>
          </cell>
        </row>
        <row r="554">
          <cell r="A554">
            <v>2080107</v>
          </cell>
        </row>
        <row r="554">
          <cell r="D554">
            <v>0</v>
          </cell>
        </row>
        <row r="555">
          <cell r="A555">
            <v>2080108</v>
          </cell>
        </row>
        <row r="555">
          <cell r="D555">
            <v>0</v>
          </cell>
        </row>
        <row r="556">
          <cell r="A556">
            <v>2080109</v>
          </cell>
        </row>
        <row r="556">
          <cell r="D556">
            <v>898</v>
          </cell>
        </row>
        <row r="557">
          <cell r="A557">
            <v>2080110</v>
          </cell>
        </row>
        <row r="557">
          <cell r="D557">
            <v>0</v>
          </cell>
        </row>
        <row r="558">
          <cell r="A558">
            <v>2080111</v>
          </cell>
        </row>
        <row r="558">
          <cell r="D558">
            <v>156</v>
          </cell>
        </row>
        <row r="559">
          <cell r="A559">
            <v>2080112</v>
          </cell>
        </row>
        <row r="559">
          <cell r="D559">
            <v>0</v>
          </cell>
        </row>
        <row r="560">
          <cell r="A560">
            <v>2080113</v>
          </cell>
        </row>
        <row r="560">
          <cell r="D560">
            <v>0</v>
          </cell>
        </row>
        <row r="561">
          <cell r="A561">
            <v>2080114</v>
          </cell>
        </row>
        <row r="561">
          <cell r="D561">
            <v>0</v>
          </cell>
        </row>
        <row r="562">
          <cell r="A562">
            <v>2080115</v>
          </cell>
        </row>
        <row r="562">
          <cell r="D562">
            <v>0</v>
          </cell>
        </row>
        <row r="563">
          <cell r="A563">
            <v>2080116</v>
          </cell>
        </row>
        <row r="563">
          <cell r="D563">
            <v>0</v>
          </cell>
        </row>
        <row r="564">
          <cell r="A564">
            <v>2080150</v>
          </cell>
        </row>
        <row r="564">
          <cell r="D564">
            <v>0</v>
          </cell>
        </row>
        <row r="565">
          <cell r="A565">
            <v>2080199</v>
          </cell>
        </row>
        <row r="565">
          <cell r="D565">
            <v>0</v>
          </cell>
        </row>
        <row r="566">
          <cell r="A566">
            <v>20802</v>
          </cell>
        </row>
        <row r="566">
          <cell r="D566">
            <v>793</v>
          </cell>
        </row>
        <row r="567">
          <cell r="A567">
            <v>2080201</v>
          </cell>
        </row>
        <row r="567">
          <cell r="D567">
            <v>778</v>
          </cell>
        </row>
        <row r="568">
          <cell r="A568">
            <v>2080202</v>
          </cell>
        </row>
        <row r="568">
          <cell r="D568">
            <v>0</v>
          </cell>
        </row>
        <row r="569">
          <cell r="A569">
            <v>2080203</v>
          </cell>
        </row>
        <row r="569">
          <cell r="D569">
            <v>0</v>
          </cell>
        </row>
        <row r="570">
          <cell r="A570">
            <v>2080206</v>
          </cell>
        </row>
        <row r="570">
          <cell r="D570">
            <v>0</v>
          </cell>
        </row>
        <row r="571">
          <cell r="A571">
            <v>2080207</v>
          </cell>
        </row>
        <row r="571">
          <cell r="D571">
            <v>0</v>
          </cell>
        </row>
        <row r="572">
          <cell r="A572">
            <v>2080208</v>
          </cell>
        </row>
        <row r="572">
          <cell r="D572">
            <v>0</v>
          </cell>
        </row>
        <row r="573">
          <cell r="A573">
            <v>2080299</v>
          </cell>
        </row>
        <row r="573">
          <cell r="D573">
            <v>15</v>
          </cell>
        </row>
        <row r="574">
          <cell r="A574">
            <v>20804</v>
          </cell>
        </row>
        <row r="574">
          <cell r="D574">
            <v>0</v>
          </cell>
        </row>
        <row r="575">
          <cell r="A575">
            <v>2080402</v>
          </cell>
        </row>
        <row r="575">
          <cell r="D575">
            <v>0</v>
          </cell>
        </row>
        <row r="576">
          <cell r="A576">
            <v>20805</v>
          </cell>
        </row>
        <row r="576">
          <cell r="D576">
            <v>14862</v>
          </cell>
        </row>
        <row r="577">
          <cell r="A577">
            <v>2080501</v>
          </cell>
        </row>
        <row r="577">
          <cell r="D577">
            <v>0</v>
          </cell>
        </row>
        <row r="578">
          <cell r="A578">
            <v>2080502</v>
          </cell>
        </row>
        <row r="578">
          <cell r="D578">
            <v>0</v>
          </cell>
        </row>
        <row r="579">
          <cell r="A579">
            <v>2080503</v>
          </cell>
        </row>
        <row r="579">
          <cell r="D579">
            <v>0</v>
          </cell>
        </row>
        <row r="580">
          <cell r="A580">
            <v>2080505</v>
          </cell>
        </row>
        <row r="581">
          <cell r="A581">
            <v>2080506</v>
          </cell>
        </row>
        <row r="582">
          <cell r="A582">
            <v>2080507</v>
          </cell>
        </row>
        <row r="582">
          <cell r="D582">
            <v>14862</v>
          </cell>
        </row>
        <row r="583">
          <cell r="A583">
            <v>2080508</v>
          </cell>
        </row>
        <row r="583">
          <cell r="D583">
            <v>0</v>
          </cell>
        </row>
        <row r="584">
          <cell r="A584">
            <v>2080599</v>
          </cell>
        </row>
        <row r="584">
          <cell r="D584">
            <v>0</v>
          </cell>
        </row>
        <row r="585">
          <cell r="A585">
            <v>20806</v>
          </cell>
        </row>
        <row r="585">
          <cell r="D585">
            <v>8</v>
          </cell>
        </row>
        <row r="586">
          <cell r="A586">
            <v>2080601</v>
          </cell>
        </row>
        <row r="586">
          <cell r="D586">
            <v>8</v>
          </cell>
        </row>
        <row r="587">
          <cell r="A587">
            <v>2080602</v>
          </cell>
        </row>
        <row r="587">
          <cell r="D587">
            <v>0</v>
          </cell>
        </row>
        <row r="588">
          <cell r="A588">
            <v>2080699</v>
          </cell>
        </row>
        <row r="588">
          <cell r="D588">
            <v>0</v>
          </cell>
        </row>
        <row r="589">
          <cell r="A589">
            <v>20807</v>
          </cell>
        </row>
        <row r="589">
          <cell r="D589">
            <v>2163</v>
          </cell>
        </row>
        <row r="590">
          <cell r="A590">
            <v>2080701</v>
          </cell>
        </row>
        <row r="590">
          <cell r="D590">
            <v>0</v>
          </cell>
        </row>
        <row r="591">
          <cell r="A591">
            <v>2080702</v>
          </cell>
        </row>
        <row r="591">
          <cell r="D591">
            <v>0</v>
          </cell>
        </row>
        <row r="592">
          <cell r="A592">
            <v>2080704</v>
          </cell>
        </row>
        <row r="592">
          <cell r="D592">
            <v>0</v>
          </cell>
        </row>
        <row r="593">
          <cell r="A593">
            <v>2080705</v>
          </cell>
        </row>
        <row r="593">
          <cell r="D593">
            <v>444</v>
          </cell>
        </row>
        <row r="594">
          <cell r="A594">
            <v>2080709</v>
          </cell>
        </row>
        <row r="594">
          <cell r="D594">
            <v>0</v>
          </cell>
        </row>
        <row r="595">
          <cell r="A595">
            <v>2080711</v>
          </cell>
        </row>
        <row r="595">
          <cell r="D595">
            <v>0</v>
          </cell>
        </row>
        <row r="596">
          <cell r="A596">
            <v>2080712</v>
          </cell>
        </row>
        <row r="596">
          <cell r="D596">
            <v>0</v>
          </cell>
        </row>
        <row r="597">
          <cell r="A597">
            <v>2080713</v>
          </cell>
        </row>
        <row r="597">
          <cell r="D597">
            <v>0</v>
          </cell>
        </row>
        <row r="598">
          <cell r="A598">
            <v>2080799</v>
          </cell>
        </row>
        <row r="598">
          <cell r="D598">
            <v>1719</v>
          </cell>
        </row>
        <row r="599">
          <cell r="A599">
            <v>20808</v>
          </cell>
        </row>
        <row r="599">
          <cell r="D599">
            <v>5466</v>
          </cell>
        </row>
        <row r="600">
          <cell r="A600">
            <v>2080801</v>
          </cell>
        </row>
        <row r="600">
          <cell r="D600">
            <v>0</v>
          </cell>
        </row>
        <row r="601">
          <cell r="A601">
            <v>2080802</v>
          </cell>
        </row>
        <row r="601">
          <cell r="D601">
            <v>0</v>
          </cell>
        </row>
        <row r="602">
          <cell r="A602">
            <v>2080803</v>
          </cell>
        </row>
        <row r="602">
          <cell r="D602">
            <v>0</v>
          </cell>
        </row>
        <row r="603">
          <cell r="A603">
            <v>2080804</v>
          </cell>
        </row>
        <row r="603">
          <cell r="D603">
            <v>50</v>
          </cell>
        </row>
        <row r="604">
          <cell r="A604">
            <v>2080805</v>
          </cell>
        </row>
        <row r="604">
          <cell r="D604">
            <v>77</v>
          </cell>
        </row>
        <row r="605">
          <cell r="A605">
            <v>2080806</v>
          </cell>
        </row>
        <row r="605">
          <cell r="D605">
            <v>0</v>
          </cell>
        </row>
        <row r="606">
          <cell r="A606">
            <v>2080899</v>
          </cell>
        </row>
        <row r="606">
          <cell r="D606">
            <v>5339</v>
          </cell>
        </row>
        <row r="607">
          <cell r="A607">
            <v>20809</v>
          </cell>
        </row>
        <row r="607">
          <cell r="D607">
            <v>646</v>
          </cell>
        </row>
        <row r="608">
          <cell r="A608">
            <v>2080901</v>
          </cell>
        </row>
        <row r="608">
          <cell r="D608">
            <v>347</v>
          </cell>
        </row>
        <row r="609">
          <cell r="A609">
            <v>2080902</v>
          </cell>
        </row>
        <row r="609">
          <cell r="D609">
            <v>125</v>
          </cell>
        </row>
        <row r="610">
          <cell r="A610">
            <v>2080903</v>
          </cell>
        </row>
        <row r="610">
          <cell r="D610">
            <v>4</v>
          </cell>
        </row>
        <row r="611">
          <cell r="A611">
            <v>2080904</v>
          </cell>
        </row>
        <row r="611">
          <cell r="D611">
            <v>10</v>
          </cell>
        </row>
        <row r="612">
          <cell r="A612">
            <v>2080905</v>
          </cell>
        </row>
        <row r="612">
          <cell r="D612">
            <v>0</v>
          </cell>
        </row>
        <row r="613">
          <cell r="A613">
            <v>2080999</v>
          </cell>
        </row>
        <row r="613">
          <cell r="D613">
            <v>160</v>
          </cell>
        </row>
        <row r="614">
          <cell r="A614">
            <v>20810</v>
          </cell>
        </row>
        <row r="614">
          <cell r="D614">
            <v>1165</v>
          </cell>
        </row>
        <row r="615">
          <cell r="A615">
            <v>2081001</v>
          </cell>
        </row>
        <row r="615">
          <cell r="D615">
            <v>0</v>
          </cell>
        </row>
        <row r="616">
          <cell r="A616">
            <v>2081002</v>
          </cell>
        </row>
        <row r="616">
          <cell r="D616">
            <v>538</v>
          </cell>
        </row>
        <row r="617">
          <cell r="A617">
            <v>2081003</v>
          </cell>
        </row>
        <row r="617">
          <cell r="D617">
            <v>0</v>
          </cell>
        </row>
        <row r="618">
          <cell r="A618">
            <v>2081004</v>
          </cell>
        </row>
        <row r="618">
          <cell r="D618">
            <v>615</v>
          </cell>
        </row>
        <row r="619">
          <cell r="A619">
            <v>2081005</v>
          </cell>
        </row>
        <row r="619">
          <cell r="D619">
            <v>0</v>
          </cell>
        </row>
        <row r="620">
          <cell r="A620">
            <v>2081006</v>
          </cell>
        </row>
        <row r="620">
          <cell r="D620">
            <v>0</v>
          </cell>
        </row>
        <row r="621">
          <cell r="A621">
            <v>2081099</v>
          </cell>
        </row>
        <row r="621">
          <cell r="D621">
            <v>12</v>
          </cell>
        </row>
        <row r="622">
          <cell r="A622">
            <v>20811</v>
          </cell>
        </row>
        <row r="622">
          <cell r="D622">
            <v>2600</v>
          </cell>
        </row>
        <row r="623">
          <cell r="A623">
            <v>2081101</v>
          </cell>
        </row>
        <row r="623">
          <cell r="D623">
            <v>90</v>
          </cell>
        </row>
        <row r="624">
          <cell r="A624">
            <v>2081102</v>
          </cell>
        </row>
        <row r="624">
          <cell r="D624">
            <v>0</v>
          </cell>
        </row>
        <row r="625">
          <cell r="A625">
            <v>2081103</v>
          </cell>
        </row>
        <row r="625">
          <cell r="D625">
            <v>0</v>
          </cell>
        </row>
        <row r="626">
          <cell r="A626">
            <v>2081104</v>
          </cell>
        </row>
        <row r="626">
          <cell r="D626">
            <v>330</v>
          </cell>
        </row>
        <row r="627">
          <cell r="A627">
            <v>2081105</v>
          </cell>
        </row>
        <row r="627">
          <cell r="D627">
            <v>20</v>
          </cell>
        </row>
        <row r="628">
          <cell r="A628">
            <v>2081106</v>
          </cell>
        </row>
        <row r="628">
          <cell r="D628">
            <v>0</v>
          </cell>
        </row>
        <row r="629">
          <cell r="A629">
            <v>2081107</v>
          </cell>
        </row>
        <row r="629">
          <cell r="D629">
            <v>2021</v>
          </cell>
        </row>
        <row r="630">
          <cell r="A630">
            <v>2081199</v>
          </cell>
        </row>
        <row r="630">
          <cell r="D630">
            <v>139</v>
          </cell>
        </row>
        <row r="631">
          <cell r="A631">
            <v>20816</v>
          </cell>
        </row>
        <row r="631">
          <cell r="D631">
            <v>8</v>
          </cell>
        </row>
        <row r="632">
          <cell r="A632">
            <v>2081601</v>
          </cell>
        </row>
        <row r="632">
          <cell r="D632">
            <v>8</v>
          </cell>
        </row>
        <row r="633">
          <cell r="A633">
            <v>2081602</v>
          </cell>
        </row>
        <row r="633">
          <cell r="D633">
            <v>0</v>
          </cell>
        </row>
        <row r="634">
          <cell r="A634">
            <v>2081603</v>
          </cell>
        </row>
        <row r="634">
          <cell r="D634">
            <v>0</v>
          </cell>
        </row>
        <row r="635">
          <cell r="A635">
            <v>2081699</v>
          </cell>
        </row>
        <row r="635">
          <cell r="D635">
            <v>0</v>
          </cell>
        </row>
        <row r="636">
          <cell r="A636">
            <v>20819</v>
          </cell>
        </row>
        <row r="636">
          <cell r="D636">
            <v>0</v>
          </cell>
        </row>
        <row r="637">
          <cell r="A637">
            <v>2081901</v>
          </cell>
        </row>
        <row r="637">
          <cell r="D637">
            <v>0</v>
          </cell>
        </row>
        <row r="638">
          <cell r="A638">
            <v>2081902</v>
          </cell>
        </row>
        <row r="639">
          <cell r="A639">
            <v>20820</v>
          </cell>
        </row>
        <row r="639">
          <cell r="D639">
            <v>55</v>
          </cell>
        </row>
        <row r="640">
          <cell r="A640">
            <v>2082001</v>
          </cell>
        </row>
        <row r="640">
          <cell r="D640">
            <v>55</v>
          </cell>
        </row>
        <row r="641">
          <cell r="A641">
            <v>2082002</v>
          </cell>
        </row>
        <row r="641">
          <cell r="D641">
            <v>0</v>
          </cell>
        </row>
        <row r="642">
          <cell r="A642">
            <v>20821</v>
          </cell>
        </row>
        <row r="642">
          <cell r="D642">
            <v>0</v>
          </cell>
        </row>
        <row r="643">
          <cell r="A643">
            <v>2082101</v>
          </cell>
        </row>
        <row r="643">
          <cell r="D643">
            <v>0</v>
          </cell>
        </row>
        <row r="644">
          <cell r="A644">
            <v>2082102</v>
          </cell>
        </row>
        <row r="645">
          <cell r="A645">
            <v>20824</v>
          </cell>
        </row>
        <row r="645">
          <cell r="D645">
            <v>0</v>
          </cell>
        </row>
        <row r="646">
          <cell r="A646">
            <v>2082401</v>
          </cell>
        </row>
        <row r="646">
          <cell r="D646">
            <v>0</v>
          </cell>
        </row>
        <row r="647">
          <cell r="A647">
            <v>2082402</v>
          </cell>
        </row>
        <row r="647">
          <cell r="D647">
            <v>0</v>
          </cell>
        </row>
        <row r="648">
          <cell r="A648">
            <v>20825</v>
          </cell>
        </row>
        <row r="648">
          <cell r="D648">
            <v>83</v>
          </cell>
        </row>
        <row r="649">
          <cell r="A649">
            <v>2082501</v>
          </cell>
        </row>
        <row r="649">
          <cell r="D649">
            <v>0</v>
          </cell>
        </row>
        <row r="650">
          <cell r="A650">
            <v>2082502</v>
          </cell>
        </row>
        <row r="650">
          <cell r="D650">
            <v>83</v>
          </cell>
        </row>
        <row r="651">
          <cell r="A651">
            <v>20826</v>
          </cell>
        </row>
        <row r="651">
          <cell r="D651">
            <v>24853</v>
          </cell>
        </row>
        <row r="652">
          <cell r="A652">
            <v>2082601</v>
          </cell>
        </row>
        <row r="652">
          <cell r="D652">
            <v>4208</v>
          </cell>
        </row>
        <row r="653">
          <cell r="A653">
            <v>2082602</v>
          </cell>
        </row>
        <row r="653">
          <cell r="D653">
            <v>20645</v>
          </cell>
        </row>
        <row r="654">
          <cell r="A654">
            <v>2082699</v>
          </cell>
        </row>
        <row r="654">
          <cell r="D654">
            <v>0</v>
          </cell>
        </row>
        <row r="655">
          <cell r="A655">
            <v>20827</v>
          </cell>
        </row>
        <row r="655">
          <cell r="D655">
            <v>239</v>
          </cell>
        </row>
        <row r="656">
          <cell r="A656">
            <v>2082701</v>
          </cell>
        </row>
        <row r="656">
          <cell r="D656">
            <v>0</v>
          </cell>
        </row>
        <row r="657">
          <cell r="A657">
            <v>2082702</v>
          </cell>
        </row>
        <row r="657">
          <cell r="D657">
            <v>239</v>
          </cell>
        </row>
        <row r="658">
          <cell r="A658">
            <v>2082799</v>
          </cell>
        </row>
        <row r="658">
          <cell r="D658">
            <v>0</v>
          </cell>
        </row>
        <row r="659">
          <cell r="A659">
            <v>20828</v>
          </cell>
        </row>
        <row r="659">
          <cell r="D659">
            <v>236</v>
          </cell>
        </row>
        <row r="660">
          <cell r="A660">
            <v>2082801</v>
          </cell>
        </row>
        <row r="660">
          <cell r="D660">
            <v>181</v>
          </cell>
        </row>
        <row r="661">
          <cell r="A661">
            <v>2082802</v>
          </cell>
        </row>
        <row r="661">
          <cell r="D661">
            <v>0</v>
          </cell>
        </row>
        <row r="662">
          <cell r="A662">
            <v>2082803</v>
          </cell>
        </row>
        <row r="662">
          <cell r="D662">
            <v>0</v>
          </cell>
        </row>
        <row r="663">
          <cell r="A663">
            <v>2082804</v>
          </cell>
        </row>
        <row r="663">
          <cell r="D663">
            <v>0</v>
          </cell>
        </row>
        <row r="664">
          <cell r="A664">
            <v>2082805</v>
          </cell>
        </row>
        <row r="664">
          <cell r="D664">
            <v>0</v>
          </cell>
        </row>
        <row r="665">
          <cell r="A665">
            <v>2082850</v>
          </cell>
        </row>
        <row r="665">
          <cell r="D665">
            <v>0</v>
          </cell>
        </row>
        <row r="666">
          <cell r="A666">
            <v>2082899</v>
          </cell>
        </row>
        <row r="666">
          <cell r="D666">
            <v>55</v>
          </cell>
        </row>
        <row r="667">
          <cell r="A667">
            <v>20830</v>
          </cell>
        </row>
        <row r="667">
          <cell r="D667">
            <v>0</v>
          </cell>
        </row>
        <row r="668">
          <cell r="A668">
            <v>2083001</v>
          </cell>
        </row>
        <row r="668">
          <cell r="D668">
            <v>0</v>
          </cell>
        </row>
        <row r="669">
          <cell r="A669">
            <v>2083099</v>
          </cell>
        </row>
        <row r="669">
          <cell r="D669">
            <v>0</v>
          </cell>
        </row>
        <row r="670">
          <cell r="A670">
            <v>20899</v>
          </cell>
        </row>
        <row r="670">
          <cell r="D670">
            <v>25928</v>
          </cell>
        </row>
        <row r="671">
          <cell r="A671">
            <v>2089999</v>
          </cell>
        </row>
        <row r="671">
          <cell r="D671">
            <v>25928</v>
          </cell>
        </row>
        <row r="672">
          <cell r="A672">
            <v>210</v>
          </cell>
        </row>
        <row r="672">
          <cell r="D672">
            <v>41429</v>
          </cell>
        </row>
        <row r="673">
          <cell r="A673">
            <v>21001</v>
          </cell>
        </row>
        <row r="673">
          <cell r="D673">
            <v>4908</v>
          </cell>
        </row>
        <row r="674">
          <cell r="A674">
            <v>2100101</v>
          </cell>
        </row>
        <row r="674">
          <cell r="D674">
            <v>4908</v>
          </cell>
        </row>
        <row r="675">
          <cell r="A675">
            <v>2100102</v>
          </cell>
        </row>
        <row r="675">
          <cell r="D675">
            <v>0</v>
          </cell>
        </row>
        <row r="676">
          <cell r="A676">
            <v>2100103</v>
          </cell>
        </row>
        <row r="676">
          <cell r="D676">
            <v>0</v>
          </cell>
        </row>
        <row r="677">
          <cell r="A677">
            <v>2100199</v>
          </cell>
        </row>
        <row r="677">
          <cell r="D677">
            <v>0</v>
          </cell>
        </row>
        <row r="678">
          <cell r="A678">
            <v>21002</v>
          </cell>
        </row>
        <row r="678">
          <cell r="D678">
            <v>7473</v>
          </cell>
        </row>
        <row r="679">
          <cell r="A679">
            <v>2100201</v>
          </cell>
        </row>
        <row r="679">
          <cell r="D679">
            <v>839</v>
          </cell>
        </row>
        <row r="680">
          <cell r="A680">
            <v>2100202</v>
          </cell>
        </row>
        <row r="680">
          <cell r="D680">
            <v>274</v>
          </cell>
        </row>
        <row r="681">
          <cell r="A681">
            <v>2100203</v>
          </cell>
        </row>
        <row r="681">
          <cell r="D681">
            <v>0</v>
          </cell>
        </row>
        <row r="682">
          <cell r="A682">
            <v>2100204</v>
          </cell>
        </row>
        <row r="682">
          <cell r="D682">
            <v>0</v>
          </cell>
        </row>
        <row r="683">
          <cell r="A683">
            <v>2100205</v>
          </cell>
        </row>
        <row r="683">
          <cell r="D683">
            <v>0</v>
          </cell>
        </row>
        <row r="684">
          <cell r="A684">
            <v>2100206</v>
          </cell>
        </row>
        <row r="684">
          <cell r="D684">
            <v>0</v>
          </cell>
        </row>
        <row r="685">
          <cell r="A685">
            <v>2100207</v>
          </cell>
        </row>
        <row r="685">
          <cell r="D685">
            <v>0</v>
          </cell>
        </row>
        <row r="686">
          <cell r="A686">
            <v>2100208</v>
          </cell>
        </row>
        <row r="686">
          <cell r="D686">
            <v>0</v>
          </cell>
        </row>
        <row r="687">
          <cell r="A687">
            <v>2100209</v>
          </cell>
        </row>
        <row r="687">
          <cell r="D687">
            <v>0</v>
          </cell>
        </row>
        <row r="688">
          <cell r="A688">
            <v>2100210</v>
          </cell>
        </row>
        <row r="688">
          <cell r="D688">
            <v>0</v>
          </cell>
        </row>
        <row r="689">
          <cell r="A689">
            <v>2100211</v>
          </cell>
        </row>
        <row r="689">
          <cell r="D689">
            <v>0</v>
          </cell>
        </row>
        <row r="690">
          <cell r="A690">
            <v>2100212</v>
          </cell>
        </row>
        <row r="690">
          <cell r="D690">
            <v>0</v>
          </cell>
        </row>
        <row r="691">
          <cell r="A691">
            <v>2100299</v>
          </cell>
        </row>
        <row r="691">
          <cell r="D691">
            <v>6360</v>
          </cell>
        </row>
        <row r="692">
          <cell r="A692">
            <v>21003</v>
          </cell>
        </row>
        <row r="692">
          <cell r="D692">
            <v>4421</v>
          </cell>
        </row>
        <row r="693">
          <cell r="A693">
            <v>2100301</v>
          </cell>
        </row>
        <row r="693">
          <cell r="D693">
            <v>0</v>
          </cell>
        </row>
        <row r="694">
          <cell r="A694">
            <v>2100302</v>
          </cell>
        </row>
        <row r="694">
          <cell r="D694">
            <v>2556</v>
          </cell>
        </row>
        <row r="695">
          <cell r="A695">
            <v>2100399</v>
          </cell>
        </row>
        <row r="695">
          <cell r="D695">
            <v>1865</v>
          </cell>
        </row>
        <row r="696">
          <cell r="A696">
            <v>21004</v>
          </cell>
        </row>
        <row r="696">
          <cell r="D696">
            <v>11696</v>
          </cell>
        </row>
        <row r="697">
          <cell r="A697">
            <v>2100401</v>
          </cell>
        </row>
        <row r="697">
          <cell r="D697">
            <v>1666</v>
          </cell>
        </row>
        <row r="698">
          <cell r="A698">
            <v>2100402</v>
          </cell>
        </row>
        <row r="698">
          <cell r="D698">
            <v>165</v>
          </cell>
        </row>
        <row r="699">
          <cell r="A699">
            <v>2100403</v>
          </cell>
        </row>
        <row r="699">
          <cell r="D699">
            <v>100</v>
          </cell>
        </row>
        <row r="700">
          <cell r="A700">
            <v>2100404</v>
          </cell>
        </row>
        <row r="700">
          <cell r="D700">
            <v>0</v>
          </cell>
        </row>
        <row r="701">
          <cell r="A701">
            <v>2100405</v>
          </cell>
        </row>
        <row r="701">
          <cell r="D701">
            <v>0</v>
          </cell>
        </row>
        <row r="702">
          <cell r="A702">
            <v>2100406</v>
          </cell>
        </row>
        <row r="702">
          <cell r="D702">
            <v>0</v>
          </cell>
        </row>
        <row r="703">
          <cell r="A703">
            <v>2100407</v>
          </cell>
        </row>
        <row r="703">
          <cell r="D703">
            <v>626</v>
          </cell>
        </row>
        <row r="704">
          <cell r="A704">
            <v>2100408</v>
          </cell>
        </row>
        <row r="704">
          <cell r="D704">
            <v>7434</v>
          </cell>
        </row>
        <row r="705">
          <cell r="A705">
            <v>2100409</v>
          </cell>
        </row>
        <row r="705">
          <cell r="D705">
            <v>1421</v>
          </cell>
        </row>
        <row r="706">
          <cell r="A706">
            <v>2100410</v>
          </cell>
        </row>
        <row r="706">
          <cell r="D706">
            <v>0</v>
          </cell>
        </row>
        <row r="707">
          <cell r="A707">
            <v>2100499</v>
          </cell>
        </row>
        <row r="707">
          <cell r="D707">
            <v>284</v>
          </cell>
        </row>
        <row r="708">
          <cell r="A708">
            <v>21006</v>
          </cell>
        </row>
        <row r="708">
          <cell r="D708">
            <v>0</v>
          </cell>
        </row>
        <row r="709">
          <cell r="A709">
            <v>2100601</v>
          </cell>
        </row>
        <row r="709">
          <cell r="D709">
            <v>0</v>
          </cell>
        </row>
        <row r="710">
          <cell r="A710">
            <v>2100699</v>
          </cell>
        </row>
        <row r="710">
          <cell r="D710">
            <v>0</v>
          </cell>
        </row>
        <row r="711">
          <cell r="A711">
            <v>21007</v>
          </cell>
        </row>
        <row r="711">
          <cell r="D711">
            <v>725</v>
          </cell>
        </row>
        <row r="712">
          <cell r="A712">
            <v>2100716</v>
          </cell>
        </row>
        <row r="712">
          <cell r="D712">
            <v>60</v>
          </cell>
        </row>
        <row r="713">
          <cell r="A713">
            <v>2100717</v>
          </cell>
        </row>
        <row r="713">
          <cell r="D713">
            <v>88</v>
          </cell>
        </row>
        <row r="714">
          <cell r="A714">
            <v>2100799</v>
          </cell>
        </row>
        <row r="714">
          <cell r="D714">
            <v>577</v>
          </cell>
        </row>
        <row r="715">
          <cell r="A715">
            <v>21011</v>
          </cell>
        </row>
        <row r="715">
          <cell r="D715">
            <v>0</v>
          </cell>
        </row>
        <row r="716">
          <cell r="A716">
            <v>2101101</v>
          </cell>
        </row>
        <row r="716">
          <cell r="D716">
            <v>0</v>
          </cell>
        </row>
        <row r="717">
          <cell r="A717">
            <v>2101102</v>
          </cell>
        </row>
        <row r="717">
          <cell r="D717">
            <v>0</v>
          </cell>
        </row>
        <row r="718">
          <cell r="A718">
            <v>2101103</v>
          </cell>
        </row>
        <row r="718">
          <cell r="D718">
            <v>0</v>
          </cell>
        </row>
        <row r="719">
          <cell r="A719">
            <v>2101199</v>
          </cell>
        </row>
        <row r="719">
          <cell r="D719">
            <v>0</v>
          </cell>
        </row>
        <row r="720">
          <cell r="A720">
            <v>21012</v>
          </cell>
        </row>
        <row r="720">
          <cell r="D720">
            <v>9233</v>
          </cell>
        </row>
        <row r="721">
          <cell r="A721">
            <v>2101201</v>
          </cell>
        </row>
        <row r="721">
          <cell r="D721">
            <v>3688</v>
          </cell>
        </row>
        <row r="722">
          <cell r="A722">
            <v>2101202</v>
          </cell>
        </row>
        <row r="722">
          <cell r="D722">
            <v>5545</v>
          </cell>
        </row>
        <row r="723">
          <cell r="A723">
            <v>2101299</v>
          </cell>
        </row>
        <row r="723">
          <cell r="D723">
            <v>0</v>
          </cell>
        </row>
        <row r="724">
          <cell r="A724">
            <v>21013</v>
          </cell>
        </row>
        <row r="724">
          <cell r="D724">
            <v>2572</v>
          </cell>
        </row>
        <row r="725">
          <cell r="A725">
            <v>2101301</v>
          </cell>
        </row>
        <row r="725">
          <cell r="D725">
            <v>2570</v>
          </cell>
        </row>
        <row r="726">
          <cell r="A726">
            <v>2101302</v>
          </cell>
        </row>
        <row r="726">
          <cell r="D726">
            <v>0</v>
          </cell>
        </row>
        <row r="727">
          <cell r="A727">
            <v>2101399</v>
          </cell>
        </row>
        <row r="727">
          <cell r="D727">
            <v>2</v>
          </cell>
        </row>
        <row r="728">
          <cell r="A728">
            <v>21014</v>
          </cell>
        </row>
        <row r="728">
          <cell r="D728">
            <v>352</v>
          </cell>
        </row>
        <row r="729">
          <cell r="A729">
            <v>2101401</v>
          </cell>
        </row>
        <row r="729">
          <cell r="D729">
            <v>352</v>
          </cell>
        </row>
        <row r="730">
          <cell r="A730">
            <v>2101499</v>
          </cell>
        </row>
        <row r="730">
          <cell r="D730">
            <v>0</v>
          </cell>
        </row>
        <row r="731">
          <cell r="A731">
            <v>21015</v>
          </cell>
        </row>
        <row r="731">
          <cell r="D731">
            <v>15</v>
          </cell>
        </row>
        <row r="732">
          <cell r="A732">
            <v>2101501</v>
          </cell>
        </row>
        <row r="732">
          <cell r="D732">
            <v>15</v>
          </cell>
        </row>
        <row r="733">
          <cell r="A733">
            <v>2101502</v>
          </cell>
        </row>
        <row r="733">
          <cell r="D733">
            <v>0</v>
          </cell>
        </row>
        <row r="734">
          <cell r="A734">
            <v>2101503</v>
          </cell>
        </row>
        <row r="734">
          <cell r="D734">
            <v>0</v>
          </cell>
        </row>
        <row r="735">
          <cell r="A735">
            <v>2101504</v>
          </cell>
        </row>
        <row r="735">
          <cell r="D735">
            <v>0</v>
          </cell>
        </row>
        <row r="736">
          <cell r="A736">
            <v>2101505</v>
          </cell>
        </row>
        <row r="736">
          <cell r="D736">
            <v>0</v>
          </cell>
        </row>
        <row r="737">
          <cell r="A737">
            <v>2101506</v>
          </cell>
        </row>
        <row r="737">
          <cell r="D737">
            <v>0</v>
          </cell>
        </row>
        <row r="738">
          <cell r="A738">
            <v>2101550</v>
          </cell>
        </row>
        <row r="738">
          <cell r="D738">
            <v>0</v>
          </cell>
        </row>
        <row r="739">
          <cell r="A739">
            <v>2101599</v>
          </cell>
        </row>
        <row r="739">
          <cell r="D739">
            <v>0</v>
          </cell>
        </row>
        <row r="740">
          <cell r="A740">
            <v>21016</v>
          </cell>
        </row>
        <row r="740">
          <cell r="D740">
            <v>34</v>
          </cell>
        </row>
        <row r="741">
          <cell r="A741">
            <v>2101601</v>
          </cell>
        </row>
        <row r="741">
          <cell r="D741">
            <v>34</v>
          </cell>
        </row>
        <row r="742">
          <cell r="A742">
            <v>21099</v>
          </cell>
        </row>
        <row r="742">
          <cell r="D742">
            <v>0</v>
          </cell>
        </row>
        <row r="743">
          <cell r="A743">
            <v>2109999</v>
          </cell>
        </row>
        <row r="743">
          <cell r="D743">
            <v>0</v>
          </cell>
        </row>
        <row r="744">
          <cell r="A744">
            <v>211</v>
          </cell>
        </row>
        <row r="744">
          <cell r="D744">
            <v>19566</v>
          </cell>
        </row>
        <row r="745">
          <cell r="A745">
            <v>21101</v>
          </cell>
        </row>
        <row r="745">
          <cell r="D745">
            <v>684</v>
          </cell>
        </row>
        <row r="746">
          <cell r="A746">
            <v>2110101</v>
          </cell>
        </row>
        <row r="746">
          <cell r="D746">
            <v>684</v>
          </cell>
        </row>
        <row r="747">
          <cell r="A747">
            <v>2110102</v>
          </cell>
        </row>
        <row r="747">
          <cell r="D747">
            <v>0</v>
          </cell>
        </row>
        <row r="748">
          <cell r="A748">
            <v>2110103</v>
          </cell>
        </row>
        <row r="748">
          <cell r="D748">
            <v>0</v>
          </cell>
        </row>
        <row r="749">
          <cell r="A749">
            <v>2110104</v>
          </cell>
        </row>
        <row r="749">
          <cell r="D749">
            <v>0</v>
          </cell>
        </row>
        <row r="750">
          <cell r="A750">
            <v>2110105</v>
          </cell>
        </row>
        <row r="750">
          <cell r="D750">
            <v>0</v>
          </cell>
        </row>
        <row r="751">
          <cell r="A751">
            <v>2110106</v>
          </cell>
        </row>
        <row r="751">
          <cell r="D751">
            <v>0</v>
          </cell>
        </row>
        <row r="752">
          <cell r="A752">
            <v>2110107</v>
          </cell>
        </row>
        <row r="752">
          <cell r="D752">
            <v>0</v>
          </cell>
        </row>
        <row r="753">
          <cell r="A753">
            <v>2110108</v>
          </cell>
        </row>
        <row r="753">
          <cell r="D753">
            <v>0</v>
          </cell>
        </row>
        <row r="754">
          <cell r="A754">
            <v>2110199</v>
          </cell>
        </row>
        <row r="754">
          <cell r="D754">
            <v>0</v>
          </cell>
        </row>
        <row r="755">
          <cell r="A755">
            <v>21102</v>
          </cell>
        </row>
        <row r="755">
          <cell r="D755">
            <v>0</v>
          </cell>
        </row>
        <row r="756">
          <cell r="A756">
            <v>2110203</v>
          </cell>
        </row>
        <row r="756">
          <cell r="D756">
            <v>0</v>
          </cell>
        </row>
        <row r="757">
          <cell r="A757">
            <v>2110204</v>
          </cell>
        </row>
        <row r="757">
          <cell r="D757">
            <v>0</v>
          </cell>
        </row>
        <row r="758">
          <cell r="A758">
            <v>2110299</v>
          </cell>
        </row>
        <row r="758">
          <cell r="D758">
            <v>0</v>
          </cell>
        </row>
        <row r="759">
          <cell r="A759">
            <v>21103</v>
          </cell>
        </row>
        <row r="759">
          <cell r="D759">
            <v>2434</v>
          </cell>
        </row>
        <row r="760">
          <cell r="A760">
            <v>2110301</v>
          </cell>
        </row>
        <row r="760">
          <cell r="D760">
            <v>25</v>
          </cell>
        </row>
        <row r="761">
          <cell r="A761">
            <v>2110302</v>
          </cell>
        </row>
        <row r="761">
          <cell r="D761">
            <v>2409</v>
          </cell>
        </row>
        <row r="762">
          <cell r="A762">
            <v>2110303</v>
          </cell>
        </row>
        <row r="762">
          <cell r="D762">
            <v>0</v>
          </cell>
        </row>
        <row r="763">
          <cell r="A763">
            <v>2110304</v>
          </cell>
        </row>
        <row r="763">
          <cell r="D763">
            <v>0</v>
          </cell>
        </row>
        <row r="764">
          <cell r="A764">
            <v>2110305</v>
          </cell>
        </row>
        <row r="764">
          <cell r="D764">
            <v>0</v>
          </cell>
        </row>
        <row r="765">
          <cell r="A765">
            <v>2110306</v>
          </cell>
        </row>
        <row r="765">
          <cell r="D765">
            <v>0</v>
          </cell>
        </row>
        <row r="766">
          <cell r="A766">
            <v>2110307</v>
          </cell>
        </row>
        <row r="766">
          <cell r="D766">
            <v>0</v>
          </cell>
        </row>
        <row r="767">
          <cell r="A767">
            <v>2110399</v>
          </cell>
        </row>
        <row r="767">
          <cell r="D767">
            <v>0</v>
          </cell>
        </row>
        <row r="768">
          <cell r="A768">
            <v>21104</v>
          </cell>
        </row>
        <row r="768">
          <cell r="D768">
            <v>10310</v>
          </cell>
        </row>
        <row r="769">
          <cell r="A769">
            <v>2110401</v>
          </cell>
        </row>
        <row r="769">
          <cell r="D769">
            <v>70</v>
          </cell>
        </row>
        <row r="770">
          <cell r="A770">
            <v>2110402</v>
          </cell>
        </row>
        <row r="770">
          <cell r="D770">
            <v>10240</v>
          </cell>
        </row>
        <row r="771">
          <cell r="A771">
            <v>2110404</v>
          </cell>
        </row>
        <row r="771">
          <cell r="D771">
            <v>0</v>
          </cell>
        </row>
        <row r="772">
          <cell r="A772">
            <v>2110499</v>
          </cell>
        </row>
        <row r="772">
          <cell r="D772">
            <v>0</v>
          </cell>
        </row>
        <row r="773">
          <cell r="A773">
            <v>21105</v>
          </cell>
        </row>
        <row r="773">
          <cell r="D773">
            <v>1140</v>
          </cell>
        </row>
        <row r="774">
          <cell r="A774">
            <v>2110501</v>
          </cell>
        </row>
        <row r="774">
          <cell r="D774">
            <v>1002</v>
          </cell>
        </row>
        <row r="775">
          <cell r="A775">
            <v>2110502</v>
          </cell>
        </row>
        <row r="775">
          <cell r="D775">
            <v>0</v>
          </cell>
        </row>
        <row r="776">
          <cell r="A776">
            <v>2110503</v>
          </cell>
        </row>
        <row r="776">
          <cell r="D776">
            <v>0</v>
          </cell>
        </row>
        <row r="777">
          <cell r="A777">
            <v>2110506</v>
          </cell>
        </row>
        <row r="777">
          <cell r="D777">
            <v>0</v>
          </cell>
        </row>
        <row r="778">
          <cell r="A778">
            <v>2110507</v>
          </cell>
        </row>
        <row r="778">
          <cell r="D778">
            <v>138</v>
          </cell>
        </row>
        <row r="779">
          <cell r="A779">
            <v>2110599</v>
          </cell>
        </row>
        <row r="779">
          <cell r="D779">
            <v>0</v>
          </cell>
        </row>
        <row r="780">
          <cell r="A780">
            <v>21106</v>
          </cell>
        </row>
        <row r="780">
          <cell r="D780">
            <v>44</v>
          </cell>
        </row>
        <row r="781">
          <cell r="A781">
            <v>2110602</v>
          </cell>
        </row>
        <row r="781">
          <cell r="D781">
            <v>44</v>
          </cell>
        </row>
        <row r="782">
          <cell r="A782">
            <v>2110603</v>
          </cell>
        </row>
        <row r="782">
          <cell r="D782">
            <v>0</v>
          </cell>
        </row>
        <row r="783">
          <cell r="A783">
            <v>2110604</v>
          </cell>
        </row>
        <row r="783">
          <cell r="D783">
            <v>0</v>
          </cell>
        </row>
        <row r="784">
          <cell r="A784">
            <v>2110605</v>
          </cell>
        </row>
        <row r="784">
          <cell r="D784">
            <v>0</v>
          </cell>
        </row>
        <row r="785">
          <cell r="A785">
            <v>2110699</v>
          </cell>
        </row>
        <row r="785">
          <cell r="D785">
            <v>0</v>
          </cell>
        </row>
        <row r="786">
          <cell r="A786">
            <v>21107</v>
          </cell>
        </row>
        <row r="786">
          <cell r="D786">
            <v>0</v>
          </cell>
        </row>
        <row r="787">
          <cell r="A787">
            <v>2110704</v>
          </cell>
        </row>
        <row r="787">
          <cell r="D787">
            <v>0</v>
          </cell>
        </row>
        <row r="788">
          <cell r="A788">
            <v>2110799</v>
          </cell>
        </row>
        <row r="788">
          <cell r="D788">
            <v>0</v>
          </cell>
        </row>
        <row r="789">
          <cell r="A789">
            <v>21108</v>
          </cell>
        </row>
        <row r="789">
          <cell r="D789">
            <v>0</v>
          </cell>
        </row>
        <row r="790">
          <cell r="A790">
            <v>2110804</v>
          </cell>
        </row>
        <row r="790">
          <cell r="D790">
            <v>0</v>
          </cell>
        </row>
        <row r="791">
          <cell r="A791">
            <v>2110899</v>
          </cell>
        </row>
        <row r="791">
          <cell r="D791">
            <v>0</v>
          </cell>
        </row>
        <row r="792">
          <cell r="A792">
            <v>21109</v>
          </cell>
        </row>
        <row r="792">
          <cell r="D792">
            <v>0</v>
          </cell>
        </row>
        <row r="793">
          <cell r="A793">
            <v>2110901</v>
          </cell>
        </row>
        <row r="793">
          <cell r="D793">
            <v>0</v>
          </cell>
        </row>
        <row r="794">
          <cell r="A794">
            <v>21110</v>
          </cell>
        </row>
        <row r="794">
          <cell r="D794">
            <v>0</v>
          </cell>
        </row>
        <row r="795">
          <cell r="A795">
            <v>2111001</v>
          </cell>
        </row>
        <row r="795">
          <cell r="D795">
            <v>0</v>
          </cell>
        </row>
        <row r="796">
          <cell r="A796">
            <v>21111</v>
          </cell>
        </row>
        <row r="796">
          <cell r="D796">
            <v>4675</v>
          </cell>
        </row>
        <row r="797">
          <cell r="A797">
            <v>2111101</v>
          </cell>
        </row>
        <row r="797">
          <cell r="D797">
            <v>0</v>
          </cell>
        </row>
        <row r="798">
          <cell r="A798">
            <v>2111102</v>
          </cell>
        </row>
        <row r="798">
          <cell r="D798">
            <v>0</v>
          </cell>
        </row>
        <row r="799">
          <cell r="A799">
            <v>2111103</v>
          </cell>
        </row>
        <row r="799">
          <cell r="D799">
            <v>4675</v>
          </cell>
        </row>
        <row r="800">
          <cell r="A800">
            <v>2111104</v>
          </cell>
        </row>
        <row r="800">
          <cell r="D800">
            <v>0</v>
          </cell>
        </row>
        <row r="801">
          <cell r="A801">
            <v>2111199</v>
          </cell>
        </row>
        <row r="802">
          <cell r="A802">
            <v>21112</v>
          </cell>
        </row>
        <row r="802">
          <cell r="D802">
            <v>0</v>
          </cell>
        </row>
        <row r="803">
          <cell r="A803">
            <v>2111201</v>
          </cell>
        </row>
        <row r="803">
          <cell r="D803">
            <v>0</v>
          </cell>
        </row>
        <row r="804">
          <cell r="A804">
            <v>21113</v>
          </cell>
        </row>
        <row r="804">
          <cell r="D804">
            <v>0</v>
          </cell>
        </row>
        <row r="805">
          <cell r="A805">
            <v>2111301</v>
          </cell>
        </row>
        <row r="805">
          <cell r="D805">
            <v>0</v>
          </cell>
        </row>
        <row r="806">
          <cell r="A806">
            <v>21114</v>
          </cell>
        </row>
        <row r="806">
          <cell r="D806">
            <v>0</v>
          </cell>
        </row>
        <row r="807">
          <cell r="A807">
            <v>2111401</v>
          </cell>
        </row>
        <row r="807">
          <cell r="D807">
            <v>0</v>
          </cell>
        </row>
        <row r="808">
          <cell r="A808">
            <v>2111402</v>
          </cell>
        </row>
        <row r="808">
          <cell r="D808">
            <v>0</v>
          </cell>
        </row>
        <row r="809">
          <cell r="A809">
            <v>2111403</v>
          </cell>
        </row>
        <row r="809">
          <cell r="D809">
            <v>0</v>
          </cell>
        </row>
        <row r="810">
          <cell r="A810">
            <v>2111404</v>
          </cell>
        </row>
        <row r="810">
          <cell r="D810">
            <v>0</v>
          </cell>
        </row>
        <row r="811">
          <cell r="A811">
            <v>2111405</v>
          </cell>
        </row>
        <row r="811">
          <cell r="D811">
            <v>0</v>
          </cell>
        </row>
        <row r="812">
          <cell r="A812">
            <v>2111406</v>
          </cell>
        </row>
        <row r="812">
          <cell r="D812">
            <v>0</v>
          </cell>
        </row>
        <row r="813">
          <cell r="A813">
            <v>2111407</v>
          </cell>
        </row>
        <row r="813">
          <cell r="D813">
            <v>0</v>
          </cell>
        </row>
        <row r="814">
          <cell r="A814">
            <v>2111408</v>
          </cell>
        </row>
        <row r="814">
          <cell r="D814">
            <v>0</v>
          </cell>
        </row>
        <row r="815">
          <cell r="A815">
            <v>2111409</v>
          </cell>
        </row>
        <row r="815">
          <cell r="D815">
            <v>0</v>
          </cell>
        </row>
        <row r="816">
          <cell r="A816">
            <v>2111410</v>
          </cell>
        </row>
        <row r="816">
          <cell r="D816">
            <v>0</v>
          </cell>
        </row>
        <row r="817">
          <cell r="A817">
            <v>2111411</v>
          </cell>
        </row>
        <row r="817">
          <cell r="D817">
            <v>0</v>
          </cell>
        </row>
        <row r="818">
          <cell r="A818">
            <v>2111413</v>
          </cell>
        </row>
        <row r="818">
          <cell r="D818">
            <v>0</v>
          </cell>
        </row>
        <row r="819">
          <cell r="A819">
            <v>2111450</v>
          </cell>
        </row>
        <row r="819">
          <cell r="D819">
            <v>0</v>
          </cell>
        </row>
        <row r="820">
          <cell r="A820">
            <v>2111499</v>
          </cell>
        </row>
        <row r="820">
          <cell r="D820">
            <v>0</v>
          </cell>
        </row>
        <row r="821">
          <cell r="A821">
            <v>21199</v>
          </cell>
        </row>
        <row r="821">
          <cell r="D821">
            <v>279</v>
          </cell>
        </row>
        <row r="822">
          <cell r="A822">
            <v>2119999</v>
          </cell>
        </row>
        <row r="822">
          <cell r="D822">
            <v>279</v>
          </cell>
        </row>
        <row r="823">
          <cell r="A823">
            <v>212</v>
          </cell>
        </row>
        <row r="823">
          <cell r="D823">
            <v>40388</v>
          </cell>
        </row>
        <row r="824">
          <cell r="A824">
            <v>21201</v>
          </cell>
        </row>
        <row r="824">
          <cell r="D824">
            <v>3881</v>
          </cell>
        </row>
        <row r="825">
          <cell r="A825">
            <v>2120101</v>
          </cell>
        </row>
        <row r="825">
          <cell r="D825">
            <v>2764</v>
          </cell>
        </row>
        <row r="826">
          <cell r="A826">
            <v>2120102</v>
          </cell>
        </row>
        <row r="826">
          <cell r="D826">
            <v>1117</v>
          </cell>
        </row>
        <row r="827">
          <cell r="A827">
            <v>2120103</v>
          </cell>
        </row>
        <row r="827">
          <cell r="D827">
            <v>0</v>
          </cell>
        </row>
        <row r="828">
          <cell r="A828">
            <v>2120104</v>
          </cell>
        </row>
        <row r="828">
          <cell r="D828">
            <v>0</v>
          </cell>
        </row>
        <row r="829">
          <cell r="A829">
            <v>2120105</v>
          </cell>
        </row>
        <row r="829">
          <cell r="D829">
            <v>0</v>
          </cell>
        </row>
        <row r="830">
          <cell r="A830">
            <v>2120106</v>
          </cell>
        </row>
        <row r="830">
          <cell r="D830">
            <v>0</v>
          </cell>
        </row>
        <row r="831">
          <cell r="A831">
            <v>2120107</v>
          </cell>
        </row>
        <row r="831">
          <cell r="D831">
            <v>0</v>
          </cell>
        </row>
        <row r="832">
          <cell r="A832">
            <v>2120109</v>
          </cell>
        </row>
        <row r="832">
          <cell r="D832">
            <v>0</v>
          </cell>
        </row>
        <row r="833">
          <cell r="A833">
            <v>2120110</v>
          </cell>
        </row>
        <row r="833">
          <cell r="D833">
            <v>0</v>
          </cell>
        </row>
        <row r="834">
          <cell r="A834">
            <v>2120199</v>
          </cell>
        </row>
        <row r="834">
          <cell r="D834">
            <v>0</v>
          </cell>
        </row>
        <row r="835">
          <cell r="A835">
            <v>21202</v>
          </cell>
        </row>
        <row r="835">
          <cell r="D835">
            <v>0</v>
          </cell>
        </row>
        <row r="836">
          <cell r="A836">
            <v>2120201</v>
          </cell>
        </row>
        <row r="836">
          <cell r="D836">
            <v>0</v>
          </cell>
        </row>
        <row r="837">
          <cell r="A837">
            <v>21203</v>
          </cell>
        </row>
        <row r="837">
          <cell r="D837">
            <v>28039</v>
          </cell>
        </row>
        <row r="838">
          <cell r="A838">
            <v>2120303</v>
          </cell>
        </row>
        <row r="838">
          <cell r="D838">
            <v>0</v>
          </cell>
        </row>
        <row r="839">
          <cell r="A839">
            <v>2120399</v>
          </cell>
        </row>
        <row r="839">
          <cell r="D839">
            <v>28039</v>
          </cell>
        </row>
        <row r="840">
          <cell r="A840">
            <v>21205</v>
          </cell>
        </row>
        <row r="840">
          <cell r="D840">
            <v>7764</v>
          </cell>
        </row>
        <row r="841">
          <cell r="A841">
            <v>2120501</v>
          </cell>
        </row>
        <row r="841">
          <cell r="D841">
            <v>7764</v>
          </cell>
        </row>
        <row r="842">
          <cell r="A842">
            <v>21206</v>
          </cell>
        </row>
        <row r="842">
          <cell r="D842">
            <v>560</v>
          </cell>
        </row>
        <row r="843">
          <cell r="A843">
            <v>2120601</v>
          </cell>
        </row>
        <row r="843">
          <cell r="D843">
            <v>560</v>
          </cell>
        </row>
        <row r="844">
          <cell r="A844">
            <v>21299</v>
          </cell>
        </row>
        <row r="844">
          <cell r="D844">
            <v>144</v>
          </cell>
        </row>
        <row r="845">
          <cell r="A845">
            <v>2129999</v>
          </cell>
        </row>
        <row r="845">
          <cell r="D845">
            <v>144</v>
          </cell>
        </row>
        <row r="846">
          <cell r="A846">
            <v>213</v>
          </cell>
        </row>
        <row r="846">
          <cell r="D846">
            <v>109057</v>
          </cell>
        </row>
        <row r="847">
          <cell r="A847">
            <v>21301</v>
          </cell>
        </row>
        <row r="847">
          <cell r="D847">
            <v>32451</v>
          </cell>
        </row>
        <row r="848">
          <cell r="A848">
            <v>2130101</v>
          </cell>
        </row>
        <row r="848">
          <cell r="D848">
            <v>979</v>
          </cell>
        </row>
        <row r="849">
          <cell r="A849">
            <v>2130102</v>
          </cell>
        </row>
        <row r="849">
          <cell r="D849">
            <v>0</v>
          </cell>
        </row>
        <row r="850">
          <cell r="A850">
            <v>2130103</v>
          </cell>
        </row>
        <row r="850">
          <cell r="D850">
            <v>0</v>
          </cell>
        </row>
        <row r="851">
          <cell r="A851">
            <v>2130104</v>
          </cell>
        </row>
        <row r="851">
          <cell r="D851">
            <v>5378</v>
          </cell>
        </row>
        <row r="852">
          <cell r="A852">
            <v>2130105</v>
          </cell>
        </row>
        <row r="852">
          <cell r="D852">
            <v>0</v>
          </cell>
        </row>
        <row r="853">
          <cell r="A853">
            <v>2130106</v>
          </cell>
        </row>
        <row r="853">
          <cell r="D853">
            <v>339</v>
          </cell>
        </row>
        <row r="854">
          <cell r="A854">
            <v>2130108</v>
          </cell>
        </row>
        <row r="854">
          <cell r="D854">
            <v>432</v>
          </cell>
        </row>
        <row r="855">
          <cell r="A855">
            <v>2130109</v>
          </cell>
        </row>
        <row r="855">
          <cell r="D855">
            <v>319</v>
          </cell>
        </row>
        <row r="856">
          <cell r="A856">
            <v>2130110</v>
          </cell>
        </row>
        <row r="857">
          <cell r="A857">
            <v>2130111</v>
          </cell>
        </row>
        <row r="858">
          <cell r="A858">
            <v>2130112</v>
          </cell>
        </row>
        <row r="859">
          <cell r="A859">
            <v>2130114</v>
          </cell>
        </row>
        <row r="860">
          <cell r="A860">
            <v>2130119</v>
          </cell>
        </row>
        <row r="860">
          <cell r="D860">
            <v>570</v>
          </cell>
        </row>
        <row r="861">
          <cell r="A861">
            <v>2130120</v>
          </cell>
        </row>
        <row r="862">
          <cell r="A862">
            <v>2130121</v>
          </cell>
        </row>
        <row r="863">
          <cell r="A863">
            <v>2130122</v>
          </cell>
        </row>
        <row r="863">
          <cell r="D863">
            <v>3158</v>
          </cell>
        </row>
        <row r="864">
          <cell r="A864">
            <v>2130124</v>
          </cell>
        </row>
        <row r="864">
          <cell r="D864">
            <v>510</v>
          </cell>
        </row>
        <row r="865">
          <cell r="A865">
            <v>2130125</v>
          </cell>
        </row>
        <row r="865">
          <cell r="D865">
            <v>616</v>
          </cell>
        </row>
        <row r="866">
          <cell r="A866">
            <v>2130126</v>
          </cell>
        </row>
        <row r="866">
          <cell r="D866">
            <v>100</v>
          </cell>
        </row>
        <row r="867">
          <cell r="A867">
            <v>2130135</v>
          </cell>
        </row>
        <row r="867">
          <cell r="D867">
            <v>10691</v>
          </cell>
        </row>
        <row r="868">
          <cell r="A868">
            <v>2130142</v>
          </cell>
        </row>
        <row r="869">
          <cell r="A869">
            <v>2130148</v>
          </cell>
        </row>
        <row r="869">
          <cell r="D869">
            <v>620</v>
          </cell>
        </row>
        <row r="870">
          <cell r="A870">
            <v>2130152</v>
          </cell>
        </row>
        <row r="871">
          <cell r="A871">
            <v>2130153</v>
          </cell>
        </row>
        <row r="871">
          <cell r="D871">
            <v>7651</v>
          </cell>
        </row>
        <row r="872">
          <cell r="A872">
            <v>2130199</v>
          </cell>
        </row>
        <row r="872">
          <cell r="D872">
            <v>1088</v>
          </cell>
        </row>
        <row r="873">
          <cell r="A873">
            <v>21302</v>
          </cell>
        </row>
        <row r="873">
          <cell r="D873">
            <v>3965</v>
          </cell>
        </row>
        <row r="874">
          <cell r="A874">
            <v>2130201</v>
          </cell>
        </row>
        <row r="874">
          <cell r="D874">
            <v>150</v>
          </cell>
        </row>
        <row r="875">
          <cell r="A875">
            <v>2130202</v>
          </cell>
        </row>
        <row r="876">
          <cell r="A876">
            <v>2130203</v>
          </cell>
        </row>
        <row r="877">
          <cell r="A877">
            <v>2130204</v>
          </cell>
        </row>
        <row r="877">
          <cell r="D877">
            <v>736</v>
          </cell>
        </row>
        <row r="878">
          <cell r="A878">
            <v>2130205</v>
          </cell>
        </row>
        <row r="878">
          <cell r="D878">
            <v>1313</v>
          </cell>
        </row>
        <row r="879">
          <cell r="A879">
            <v>2130206</v>
          </cell>
        </row>
        <row r="880">
          <cell r="A880">
            <v>2130207</v>
          </cell>
        </row>
        <row r="880">
          <cell r="D880">
            <v>487</v>
          </cell>
        </row>
        <row r="881">
          <cell r="A881">
            <v>2130209</v>
          </cell>
        </row>
        <row r="881">
          <cell r="D881">
            <v>524</v>
          </cell>
        </row>
        <row r="882">
          <cell r="A882">
            <v>2130210</v>
          </cell>
        </row>
        <row r="883">
          <cell r="A883">
            <v>2130211</v>
          </cell>
        </row>
        <row r="883">
          <cell r="D883">
            <v>5</v>
          </cell>
        </row>
        <row r="884">
          <cell r="A884">
            <v>2130212</v>
          </cell>
        </row>
        <row r="884">
          <cell r="D884">
            <v>450</v>
          </cell>
        </row>
        <row r="885">
          <cell r="A885">
            <v>2130213</v>
          </cell>
        </row>
        <row r="886">
          <cell r="A886">
            <v>2130217</v>
          </cell>
        </row>
        <row r="887">
          <cell r="A887">
            <v>2130220</v>
          </cell>
        </row>
        <row r="888">
          <cell r="A888">
            <v>2130221</v>
          </cell>
        </row>
        <row r="889">
          <cell r="A889">
            <v>2130223</v>
          </cell>
        </row>
        <row r="890">
          <cell r="A890">
            <v>2130226</v>
          </cell>
        </row>
        <row r="891">
          <cell r="A891">
            <v>2130227</v>
          </cell>
        </row>
        <row r="892">
          <cell r="A892">
            <v>2130232</v>
          </cell>
        </row>
        <row r="893">
          <cell r="A893">
            <v>2130234</v>
          </cell>
        </row>
        <row r="893">
          <cell r="D893">
            <v>299</v>
          </cell>
        </row>
        <row r="894">
          <cell r="A894">
            <v>2130235</v>
          </cell>
        </row>
        <row r="895">
          <cell r="A895">
            <v>2130236</v>
          </cell>
        </row>
        <row r="896">
          <cell r="A896">
            <v>2130237</v>
          </cell>
        </row>
        <row r="897">
          <cell r="A897">
            <v>2130299</v>
          </cell>
        </row>
        <row r="897">
          <cell r="D897">
            <v>1</v>
          </cell>
        </row>
        <row r="898">
          <cell r="A898">
            <v>21303</v>
          </cell>
        </row>
        <row r="898">
          <cell r="D898">
            <v>19585</v>
          </cell>
        </row>
        <row r="899">
          <cell r="A899">
            <v>2130301</v>
          </cell>
        </row>
        <row r="899">
          <cell r="D899">
            <v>626</v>
          </cell>
        </row>
        <row r="900">
          <cell r="A900">
            <v>2130302</v>
          </cell>
        </row>
        <row r="901">
          <cell r="A901">
            <v>2130303</v>
          </cell>
        </row>
        <row r="902">
          <cell r="A902">
            <v>2130304</v>
          </cell>
        </row>
        <row r="902">
          <cell r="D902">
            <v>2465</v>
          </cell>
        </row>
        <row r="903">
          <cell r="A903">
            <v>2130305</v>
          </cell>
        </row>
        <row r="903">
          <cell r="D903">
            <v>400</v>
          </cell>
        </row>
        <row r="904">
          <cell r="A904">
            <v>2130306</v>
          </cell>
        </row>
        <row r="904">
          <cell r="D904">
            <v>983</v>
          </cell>
        </row>
        <row r="905">
          <cell r="A905">
            <v>2130307</v>
          </cell>
        </row>
        <row r="906">
          <cell r="A906">
            <v>2130308</v>
          </cell>
        </row>
        <row r="907">
          <cell r="A907">
            <v>2130309</v>
          </cell>
        </row>
        <row r="908">
          <cell r="A908">
            <v>2130310</v>
          </cell>
        </row>
        <row r="908">
          <cell r="D908">
            <v>7900</v>
          </cell>
        </row>
        <row r="909">
          <cell r="A909">
            <v>2130311</v>
          </cell>
        </row>
        <row r="909">
          <cell r="D909">
            <v>363</v>
          </cell>
        </row>
        <row r="910">
          <cell r="A910">
            <v>2130312</v>
          </cell>
        </row>
        <row r="911">
          <cell r="A911">
            <v>2130313</v>
          </cell>
        </row>
        <row r="912">
          <cell r="A912">
            <v>2130314</v>
          </cell>
        </row>
        <row r="912">
          <cell r="D912">
            <v>1576</v>
          </cell>
        </row>
        <row r="913">
          <cell r="A913">
            <v>2130315</v>
          </cell>
        </row>
        <row r="914">
          <cell r="A914">
            <v>2130316</v>
          </cell>
        </row>
        <row r="914">
          <cell r="D914">
            <v>263</v>
          </cell>
        </row>
        <row r="915">
          <cell r="A915">
            <v>2130317</v>
          </cell>
        </row>
        <row r="916">
          <cell r="A916">
            <v>2130318</v>
          </cell>
        </row>
        <row r="917">
          <cell r="A917">
            <v>2130319</v>
          </cell>
        </row>
        <row r="917">
          <cell r="D917">
            <v>3112</v>
          </cell>
        </row>
        <row r="918">
          <cell r="A918">
            <v>2130321</v>
          </cell>
        </row>
        <row r="918">
          <cell r="D918">
            <v>447</v>
          </cell>
        </row>
        <row r="919">
          <cell r="A919">
            <v>2130322</v>
          </cell>
        </row>
        <row r="920">
          <cell r="A920">
            <v>2130333</v>
          </cell>
        </row>
        <row r="921">
          <cell r="A921">
            <v>2130334</v>
          </cell>
        </row>
        <row r="922">
          <cell r="A922">
            <v>2130335</v>
          </cell>
        </row>
        <row r="922">
          <cell r="D922">
            <v>956</v>
          </cell>
        </row>
        <row r="923">
          <cell r="A923">
            <v>2130336</v>
          </cell>
        </row>
        <row r="924">
          <cell r="A924">
            <v>2130337</v>
          </cell>
        </row>
        <row r="925">
          <cell r="A925">
            <v>2130399</v>
          </cell>
        </row>
        <row r="925">
          <cell r="D925">
            <v>494</v>
          </cell>
        </row>
        <row r="926">
          <cell r="A926">
            <v>21305</v>
          </cell>
        </row>
        <row r="926">
          <cell r="D926">
            <v>30366</v>
          </cell>
        </row>
        <row r="927">
          <cell r="A927">
            <v>2130501</v>
          </cell>
        </row>
        <row r="927">
          <cell r="D927">
            <v>0</v>
          </cell>
        </row>
        <row r="928">
          <cell r="A928">
            <v>2130502</v>
          </cell>
        </row>
        <row r="928">
          <cell r="D928">
            <v>0</v>
          </cell>
        </row>
        <row r="929">
          <cell r="A929">
            <v>2130503</v>
          </cell>
        </row>
        <row r="929">
          <cell r="D929">
            <v>0</v>
          </cell>
        </row>
        <row r="930">
          <cell r="A930">
            <v>2130504</v>
          </cell>
        </row>
        <row r="930">
          <cell r="D930">
            <v>15290</v>
          </cell>
        </row>
        <row r="931">
          <cell r="A931">
            <v>2130505</v>
          </cell>
        </row>
        <row r="932">
          <cell r="A932">
            <v>2130506</v>
          </cell>
        </row>
        <row r="933">
          <cell r="A933">
            <v>2130507</v>
          </cell>
        </row>
        <row r="934">
          <cell r="A934">
            <v>2130508</v>
          </cell>
        </row>
        <row r="935">
          <cell r="A935">
            <v>2130550</v>
          </cell>
        </row>
        <row r="936">
          <cell r="A936">
            <v>2130599</v>
          </cell>
        </row>
        <row r="936">
          <cell r="D936">
            <v>15076</v>
          </cell>
        </row>
        <row r="937">
          <cell r="A937">
            <v>21307</v>
          </cell>
        </row>
        <row r="937">
          <cell r="D937">
            <v>17136</v>
          </cell>
        </row>
        <row r="938">
          <cell r="A938">
            <v>2130701</v>
          </cell>
        </row>
        <row r="938">
          <cell r="D938">
            <v>7445</v>
          </cell>
        </row>
        <row r="939">
          <cell r="A939">
            <v>2130704</v>
          </cell>
        </row>
        <row r="940">
          <cell r="A940">
            <v>2130705</v>
          </cell>
        </row>
        <row r="940">
          <cell r="D940">
            <v>8461</v>
          </cell>
        </row>
        <row r="941">
          <cell r="A941">
            <v>2130706</v>
          </cell>
        </row>
        <row r="941">
          <cell r="D941">
            <v>1230</v>
          </cell>
        </row>
        <row r="942">
          <cell r="A942">
            <v>2130707</v>
          </cell>
        </row>
        <row r="942">
          <cell r="D942">
            <v>0</v>
          </cell>
        </row>
        <row r="943">
          <cell r="A943">
            <v>2130799</v>
          </cell>
        </row>
        <row r="943">
          <cell r="D943">
            <v>0</v>
          </cell>
        </row>
        <row r="944">
          <cell r="A944">
            <v>21308</v>
          </cell>
        </row>
        <row r="944">
          <cell r="D944">
            <v>5533</v>
          </cell>
        </row>
        <row r="945">
          <cell r="A945">
            <v>2130801</v>
          </cell>
        </row>
        <row r="945">
          <cell r="D945">
            <v>0</v>
          </cell>
        </row>
        <row r="946">
          <cell r="A946">
            <v>2130802</v>
          </cell>
        </row>
        <row r="946">
          <cell r="D946">
            <v>0</v>
          </cell>
        </row>
        <row r="947">
          <cell r="A947">
            <v>2130803</v>
          </cell>
        </row>
        <row r="947">
          <cell r="D947">
            <v>5508</v>
          </cell>
        </row>
        <row r="948">
          <cell r="A948">
            <v>2130804</v>
          </cell>
        </row>
        <row r="948">
          <cell r="D948">
            <v>0</v>
          </cell>
        </row>
        <row r="949">
          <cell r="A949">
            <v>2130805</v>
          </cell>
        </row>
        <row r="950">
          <cell r="A950">
            <v>2130899</v>
          </cell>
        </row>
        <row r="950">
          <cell r="D950">
            <v>25</v>
          </cell>
        </row>
        <row r="951">
          <cell r="A951">
            <v>21309</v>
          </cell>
        </row>
        <row r="951">
          <cell r="D951">
            <v>0</v>
          </cell>
        </row>
        <row r="952">
          <cell r="A952">
            <v>2130901</v>
          </cell>
        </row>
        <row r="952">
          <cell r="D952">
            <v>0</v>
          </cell>
        </row>
        <row r="953">
          <cell r="A953">
            <v>2130999</v>
          </cell>
        </row>
        <row r="953">
          <cell r="D953">
            <v>0</v>
          </cell>
        </row>
        <row r="954">
          <cell r="A954">
            <v>21399</v>
          </cell>
        </row>
        <row r="954">
          <cell r="D954">
            <v>21</v>
          </cell>
        </row>
        <row r="955">
          <cell r="A955">
            <v>2139901</v>
          </cell>
        </row>
        <row r="955">
          <cell r="D955">
            <v>0</v>
          </cell>
        </row>
        <row r="956">
          <cell r="A956">
            <v>2139999</v>
          </cell>
        </row>
        <row r="956">
          <cell r="D956">
            <v>21</v>
          </cell>
        </row>
        <row r="957">
          <cell r="A957">
            <v>214</v>
          </cell>
        </row>
        <row r="957">
          <cell r="D957">
            <v>3662</v>
          </cell>
        </row>
        <row r="958">
          <cell r="A958">
            <v>21401</v>
          </cell>
        </row>
        <row r="958">
          <cell r="D958">
            <v>2050</v>
          </cell>
        </row>
        <row r="959">
          <cell r="A959">
            <v>2140101</v>
          </cell>
        </row>
        <row r="959">
          <cell r="D959">
            <v>743</v>
          </cell>
        </row>
        <row r="960">
          <cell r="A960">
            <v>2140102</v>
          </cell>
        </row>
        <row r="960">
          <cell r="D960">
            <v>346</v>
          </cell>
        </row>
        <row r="961">
          <cell r="A961">
            <v>2140103</v>
          </cell>
        </row>
        <row r="962">
          <cell r="A962">
            <v>2140104</v>
          </cell>
        </row>
        <row r="963">
          <cell r="A963">
            <v>2140106</v>
          </cell>
        </row>
        <row r="963">
          <cell r="D963">
            <v>927</v>
          </cell>
        </row>
        <row r="964">
          <cell r="A964">
            <v>2140109</v>
          </cell>
        </row>
        <row r="965">
          <cell r="A965">
            <v>2140110</v>
          </cell>
        </row>
        <row r="966">
          <cell r="A966">
            <v>2140111</v>
          </cell>
        </row>
        <row r="967">
          <cell r="A967">
            <v>2140112</v>
          </cell>
        </row>
        <row r="968">
          <cell r="A968">
            <v>2140114</v>
          </cell>
        </row>
        <row r="969">
          <cell r="A969">
            <v>2140122</v>
          </cell>
        </row>
        <row r="970">
          <cell r="A970">
            <v>2140123</v>
          </cell>
        </row>
        <row r="971">
          <cell r="A971">
            <v>2140127</v>
          </cell>
        </row>
        <row r="972">
          <cell r="A972">
            <v>2140128</v>
          </cell>
        </row>
        <row r="973">
          <cell r="A973">
            <v>2140129</v>
          </cell>
        </row>
        <row r="974">
          <cell r="A974">
            <v>2140130</v>
          </cell>
        </row>
        <row r="975">
          <cell r="A975">
            <v>2140131</v>
          </cell>
        </row>
        <row r="976">
          <cell r="A976">
            <v>2140133</v>
          </cell>
        </row>
        <row r="977">
          <cell r="A977">
            <v>2140136</v>
          </cell>
        </row>
        <row r="978">
          <cell r="A978">
            <v>2140138</v>
          </cell>
        </row>
        <row r="979">
          <cell r="A979">
            <v>2140139</v>
          </cell>
        </row>
        <row r="980">
          <cell r="A980">
            <v>2140199</v>
          </cell>
        </row>
        <row r="980">
          <cell r="D980">
            <v>34</v>
          </cell>
        </row>
        <row r="981">
          <cell r="A981">
            <v>21402</v>
          </cell>
        </row>
        <row r="981">
          <cell r="D981">
            <v>0</v>
          </cell>
        </row>
        <row r="982">
          <cell r="A982">
            <v>2140201</v>
          </cell>
        </row>
        <row r="982">
          <cell r="D982">
            <v>0</v>
          </cell>
        </row>
        <row r="983">
          <cell r="A983">
            <v>2140202</v>
          </cell>
        </row>
        <row r="983">
          <cell r="D983">
            <v>0</v>
          </cell>
        </row>
        <row r="984">
          <cell r="A984">
            <v>2140203</v>
          </cell>
        </row>
        <row r="984">
          <cell r="D984">
            <v>0</v>
          </cell>
        </row>
        <row r="985">
          <cell r="A985">
            <v>2140204</v>
          </cell>
        </row>
        <row r="985">
          <cell r="D985">
            <v>0</v>
          </cell>
        </row>
        <row r="986">
          <cell r="A986">
            <v>2140205</v>
          </cell>
        </row>
        <row r="986">
          <cell r="D986">
            <v>0</v>
          </cell>
        </row>
        <row r="987">
          <cell r="A987">
            <v>2140206</v>
          </cell>
        </row>
        <row r="987">
          <cell r="D987">
            <v>0</v>
          </cell>
        </row>
        <row r="988">
          <cell r="A988">
            <v>2140207</v>
          </cell>
        </row>
        <row r="988">
          <cell r="D988">
            <v>0</v>
          </cell>
        </row>
        <row r="989">
          <cell r="A989">
            <v>2140208</v>
          </cell>
        </row>
        <row r="989">
          <cell r="D989">
            <v>0</v>
          </cell>
        </row>
        <row r="990">
          <cell r="A990">
            <v>2140299</v>
          </cell>
        </row>
        <row r="990">
          <cell r="D990">
            <v>0</v>
          </cell>
        </row>
        <row r="991">
          <cell r="A991">
            <v>21403</v>
          </cell>
        </row>
        <row r="991">
          <cell r="D991">
            <v>0</v>
          </cell>
        </row>
        <row r="992">
          <cell r="A992">
            <v>2140301</v>
          </cell>
        </row>
        <row r="992">
          <cell r="D992">
            <v>0</v>
          </cell>
        </row>
        <row r="993">
          <cell r="A993">
            <v>2140302</v>
          </cell>
        </row>
        <row r="993">
          <cell r="D993">
            <v>0</v>
          </cell>
        </row>
        <row r="994">
          <cell r="A994">
            <v>2140303</v>
          </cell>
        </row>
        <row r="994">
          <cell r="D994">
            <v>0</v>
          </cell>
        </row>
        <row r="995">
          <cell r="A995">
            <v>2140304</v>
          </cell>
        </row>
        <row r="995">
          <cell r="D995">
            <v>0</v>
          </cell>
        </row>
        <row r="996">
          <cell r="A996">
            <v>2140305</v>
          </cell>
        </row>
        <row r="996">
          <cell r="D996">
            <v>0</v>
          </cell>
        </row>
        <row r="997">
          <cell r="A997">
            <v>2140306</v>
          </cell>
        </row>
        <row r="997">
          <cell r="D997">
            <v>0</v>
          </cell>
        </row>
        <row r="998">
          <cell r="A998">
            <v>2140307</v>
          </cell>
        </row>
        <row r="998">
          <cell r="D998">
            <v>0</v>
          </cell>
        </row>
        <row r="999">
          <cell r="A999">
            <v>2140308</v>
          </cell>
        </row>
        <row r="999">
          <cell r="D999">
            <v>0</v>
          </cell>
        </row>
        <row r="1000">
          <cell r="A1000">
            <v>2140399</v>
          </cell>
        </row>
        <row r="1000">
          <cell r="D1000">
            <v>0</v>
          </cell>
        </row>
        <row r="1001">
          <cell r="A1001">
            <v>21404</v>
          </cell>
        </row>
        <row r="1001">
          <cell r="D1001">
            <v>0</v>
          </cell>
        </row>
        <row r="1002">
          <cell r="A1002">
            <v>2140401</v>
          </cell>
        </row>
        <row r="1002">
          <cell r="D1002">
            <v>0</v>
          </cell>
        </row>
        <row r="1003">
          <cell r="A1003">
            <v>2140402</v>
          </cell>
        </row>
        <row r="1003">
          <cell r="D1003">
            <v>0</v>
          </cell>
        </row>
        <row r="1004">
          <cell r="A1004">
            <v>2140403</v>
          </cell>
        </row>
        <row r="1004">
          <cell r="D1004">
            <v>0</v>
          </cell>
        </row>
        <row r="1005">
          <cell r="A1005">
            <v>2140499</v>
          </cell>
        </row>
        <row r="1005">
          <cell r="D1005">
            <v>0</v>
          </cell>
        </row>
        <row r="1006">
          <cell r="A1006">
            <v>21405</v>
          </cell>
        </row>
        <row r="1006">
          <cell r="D1006">
            <v>0</v>
          </cell>
        </row>
        <row r="1007">
          <cell r="A1007">
            <v>2140501</v>
          </cell>
        </row>
        <row r="1007">
          <cell r="D1007">
            <v>0</v>
          </cell>
        </row>
        <row r="1008">
          <cell r="A1008">
            <v>2140502</v>
          </cell>
        </row>
        <row r="1008">
          <cell r="D1008">
            <v>0</v>
          </cell>
        </row>
        <row r="1009">
          <cell r="A1009">
            <v>2140503</v>
          </cell>
        </row>
        <row r="1009">
          <cell r="D1009">
            <v>0</v>
          </cell>
        </row>
        <row r="1010">
          <cell r="A1010">
            <v>2140504</v>
          </cell>
        </row>
        <row r="1010">
          <cell r="D1010">
            <v>0</v>
          </cell>
        </row>
        <row r="1011">
          <cell r="A1011">
            <v>2140505</v>
          </cell>
        </row>
        <row r="1011">
          <cell r="D1011">
            <v>0</v>
          </cell>
        </row>
        <row r="1012">
          <cell r="A1012">
            <v>2140599</v>
          </cell>
        </row>
        <row r="1012">
          <cell r="D1012">
            <v>0</v>
          </cell>
        </row>
        <row r="1013">
          <cell r="A1013">
            <v>21406</v>
          </cell>
        </row>
        <row r="1013">
          <cell r="D1013">
            <v>1612</v>
          </cell>
        </row>
        <row r="1014">
          <cell r="A1014">
            <v>2140601</v>
          </cell>
        </row>
        <row r="1014">
          <cell r="D1014">
            <v>15</v>
          </cell>
        </row>
        <row r="1015">
          <cell r="A1015">
            <v>2140602</v>
          </cell>
        </row>
        <row r="1015">
          <cell r="D1015">
            <v>1597</v>
          </cell>
        </row>
        <row r="1016">
          <cell r="A1016">
            <v>2140603</v>
          </cell>
        </row>
        <row r="1016">
          <cell r="D1016">
            <v>0</v>
          </cell>
        </row>
        <row r="1017">
          <cell r="A1017">
            <v>2140699</v>
          </cell>
        </row>
        <row r="1017">
          <cell r="D1017">
            <v>0</v>
          </cell>
        </row>
        <row r="1018">
          <cell r="A1018">
            <v>21499</v>
          </cell>
        </row>
        <row r="1018">
          <cell r="D1018">
            <v>0</v>
          </cell>
        </row>
        <row r="1019">
          <cell r="A1019">
            <v>2149901</v>
          </cell>
        </row>
        <row r="1019">
          <cell r="D1019">
            <v>0</v>
          </cell>
        </row>
        <row r="1020">
          <cell r="A1020">
            <v>2149999</v>
          </cell>
        </row>
        <row r="1020">
          <cell r="D1020">
            <v>0</v>
          </cell>
        </row>
        <row r="1021">
          <cell r="A1021">
            <v>215</v>
          </cell>
        </row>
        <row r="1021">
          <cell r="D1021">
            <v>17282</v>
          </cell>
        </row>
        <row r="1022">
          <cell r="A1022">
            <v>21501</v>
          </cell>
        </row>
        <row r="1022">
          <cell r="D1022">
            <v>27</v>
          </cell>
        </row>
        <row r="1023">
          <cell r="A1023">
            <v>2150101</v>
          </cell>
        </row>
        <row r="1023">
          <cell r="D1023">
            <v>0</v>
          </cell>
        </row>
        <row r="1024">
          <cell r="A1024">
            <v>2150102</v>
          </cell>
        </row>
        <row r="1024">
          <cell r="D1024">
            <v>27</v>
          </cell>
        </row>
        <row r="1025">
          <cell r="A1025">
            <v>2150103</v>
          </cell>
        </row>
        <row r="1025">
          <cell r="D1025">
            <v>0</v>
          </cell>
        </row>
        <row r="1026">
          <cell r="A1026">
            <v>2150104</v>
          </cell>
        </row>
        <row r="1026">
          <cell r="D1026">
            <v>0</v>
          </cell>
        </row>
        <row r="1027">
          <cell r="A1027">
            <v>2150105</v>
          </cell>
        </row>
        <row r="1027">
          <cell r="D1027">
            <v>0</v>
          </cell>
        </row>
        <row r="1028">
          <cell r="A1028">
            <v>2150106</v>
          </cell>
        </row>
        <row r="1028">
          <cell r="D1028">
            <v>0</v>
          </cell>
        </row>
        <row r="1029">
          <cell r="A1029">
            <v>2150107</v>
          </cell>
        </row>
        <row r="1029">
          <cell r="D1029">
            <v>0</v>
          </cell>
        </row>
        <row r="1030">
          <cell r="A1030">
            <v>2150108</v>
          </cell>
        </row>
        <row r="1030">
          <cell r="D1030">
            <v>0</v>
          </cell>
        </row>
        <row r="1031">
          <cell r="A1031">
            <v>2150199</v>
          </cell>
        </row>
        <row r="1031">
          <cell r="D1031">
            <v>0</v>
          </cell>
        </row>
        <row r="1032">
          <cell r="A1032">
            <v>21502</v>
          </cell>
        </row>
        <row r="1032">
          <cell r="D1032">
            <v>0</v>
          </cell>
        </row>
        <row r="1033">
          <cell r="A1033">
            <v>2150201</v>
          </cell>
        </row>
        <row r="1033">
          <cell r="D1033">
            <v>0</v>
          </cell>
        </row>
        <row r="1034">
          <cell r="A1034">
            <v>2150202</v>
          </cell>
        </row>
        <row r="1034">
          <cell r="D1034">
            <v>0</v>
          </cell>
        </row>
        <row r="1035">
          <cell r="A1035">
            <v>2150203</v>
          </cell>
        </row>
        <row r="1035">
          <cell r="D1035">
            <v>0</v>
          </cell>
        </row>
        <row r="1036">
          <cell r="A1036">
            <v>2150204</v>
          </cell>
        </row>
        <row r="1036">
          <cell r="D1036">
            <v>0</v>
          </cell>
        </row>
        <row r="1037">
          <cell r="A1037">
            <v>2150205</v>
          </cell>
        </row>
        <row r="1037">
          <cell r="D1037">
            <v>0</v>
          </cell>
        </row>
        <row r="1038">
          <cell r="A1038">
            <v>2150206</v>
          </cell>
        </row>
        <row r="1038">
          <cell r="D1038">
            <v>0</v>
          </cell>
        </row>
        <row r="1039">
          <cell r="A1039">
            <v>2150207</v>
          </cell>
        </row>
        <row r="1039">
          <cell r="D1039">
            <v>0</v>
          </cell>
        </row>
        <row r="1040">
          <cell r="A1040">
            <v>2150208</v>
          </cell>
        </row>
        <row r="1040">
          <cell r="D1040">
            <v>0</v>
          </cell>
        </row>
        <row r="1041">
          <cell r="A1041">
            <v>2150209</v>
          </cell>
        </row>
        <row r="1041">
          <cell r="D1041">
            <v>0</v>
          </cell>
        </row>
        <row r="1042">
          <cell r="A1042">
            <v>2150210</v>
          </cell>
        </row>
        <row r="1042">
          <cell r="D1042">
            <v>0</v>
          </cell>
        </row>
        <row r="1043">
          <cell r="A1043">
            <v>2150212</v>
          </cell>
        </row>
        <row r="1043">
          <cell r="D1043">
            <v>0</v>
          </cell>
        </row>
        <row r="1044">
          <cell r="A1044">
            <v>2150213</v>
          </cell>
        </row>
        <row r="1044">
          <cell r="D1044">
            <v>0</v>
          </cell>
        </row>
        <row r="1045">
          <cell r="A1045">
            <v>2150214</v>
          </cell>
        </row>
        <row r="1045">
          <cell r="D1045">
            <v>0</v>
          </cell>
        </row>
        <row r="1046">
          <cell r="A1046">
            <v>2150215</v>
          </cell>
        </row>
        <row r="1046">
          <cell r="D1046">
            <v>0</v>
          </cell>
        </row>
        <row r="1047">
          <cell r="A1047">
            <v>2150299</v>
          </cell>
        </row>
        <row r="1047">
          <cell r="D1047">
            <v>0</v>
          </cell>
        </row>
        <row r="1048">
          <cell r="A1048">
            <v>21503</v>
          </cell>
        </row>
        <row r="1048">
          <cell r="D1048">
            <v>0</v>
          </cell>
        </row>
        <row r="1049">
          <cell r="A1049">
            <v>2150301</v>
          </cell>
        </row>
        <row r="1049">
          <cell r="D1049">
            <v>0</v>
          </cell>
        </row>
        <row r="1050">
          <cell r="A1050">
            <v>2150302</v>
          </cell>
        </row>
        <row r="1050">
          <cell r="D1050">
            <v>0</v>
          </cell>
        </row>
        <row r="1051">
          <cell r="A1051">
            <v>2150303</v>
          </cell>
        </row>
        <row r="1051">
          <cell r="D1051">
            <v>0</v>
          </cell>
        </row>
        <row r="1052">
          <cell r="A1052">
            <v>2150399</v>
          </cell>
        </row>
        <row r="1052">
          <cell r="D1052">
            <v>0</v>
          </cell>
        </row>
        <row r="1053">
          <cell r="A1053">
            <v>21505</v>
          </cell>
        </row>
        <row r="1053">
          <cell r="D1053">
            <v>0</v>
          </cell>
        </row>
        <row r="1054">
          <cell r="A1054">
            <v>2150501</v>
          </cell>
        </row>
        <row r="1054">
          <cell r="D1054">
            <v>0</v>
          </cell>
        </row>
        <row r="1055">
          <cell r="A1055">
            <v>2150502</v>
          </cell>
        </row>
        <row r="1055">
          <cell r="D1055">
            <v>0</v>
          </cell>
        </row>
        <row r="1056">
          <cell r="A1056">
            <v>2150503</v>
          </cell>
        </row>
        <row r="1056">
          <cell r="D1056">
            <v>0</v>
          </cell>
        </row>
        <row r="1057">
          <cell r="A1057">
            <v>2150505</v>
          </cell>
        </row>
        <row r="1057">
          <cell r="D1057">
            <v>0</v>
          </cell>
        </row>
        <row r="1058">
          <cell r="A1058">
            <v>2150507</v>
          </cell>
        </row>
        <row r="1058">
          <cell r="D1058">
            <v>0</v>
          </cell>
        </row>
        <row r="1059">
          <cell r="A1059">
            <v>2150508</v>
          </cell>
        </row>
        <row r="1059">
          <cell r="D1059">
            <v>0</v>
          </cell>
        </row>
        <row r="1060">
          <cell r="A1060">
            <v>2150516</v>
          </cell>
        </row>
        <row r="1060">
          <cell r="D1060">
            <v>0</v>
          </cell>
        </row>
        <row r="1061">
          <cell r="A1061">
            <v>2150517</v>
          </cell>
        </row>
        <row r="1061">
          <cell r="D1061">
            <v>0</v>
          </cell>
        </row>
        <row r="1062">
          <cell r="A1062">
            <v>2150550</v>
          </cell>
        </row>
        <row r="1062">
          <cell r="D1062">
            <v>0</v>
          </cell>
        </row>
        <row r="1063">
          <cell r="A1063">
            <v>2150599</v>
          </cell>
        </row>
        <row r="1063">
          <cell r="D1063">
            <v>0</v>
          </cell>
        </row>
        <row r="1064">
          <cell r="A1064">
            <v>21507</v>
          </cell>
        </row>
        <row r="1064">
          <cell r="D1064">
            <v>29</v>
          </cell>
        </row>
        <row r="1065">
          <cell r="A1065">
            <v>2150701</v>
          </cell>
        </row>
        <row r="1065">
          <cell r="D1065">
            <v>29</v>
          </cell>
        </row>
        <row r="1066">
          <cell r="A1066">
            <v>2150702</v>
          </cell>
        </row>
        <row r="1066">
          <cell r="D1066">
            <v>0</v>
          </cell>
        </row>
        <row r="1067">
          <cell r="A1067">
            <v>2150703</v>
          </cell>
        </row>
        <row r="1067">
          <cell r="D1067">
            <v>0</v>
          </cell>
        </row>
        <row r="1068">
          <cell r="A1068">
            <v>2150704</v>
          </cell>
        </row>
        <row r="1068">
          <cell r="D1068">
            <v>0</v>
          </cell>
        </row>
        <row r="1069">
          <cell r="A1069">
            <v>2150705</v>
          </cell>
        </row>
        <row r="1069">
          <cell r="D1069">
            <v>0</v>
          </cell>
        </row>
        <row r="1070">
          <cell r="A1070">
            <v>2150799</v>
          </cell>
        </row>
        <row r="1070">
          <cell r="D1070">
            <v>0</v>
          </cell>
        </row>
        <row r="1071">
          <cell r="A1071">
            <v>21508</v>
          </cell>
        </row>
        <row r="1071">
          <cell r="D1071">
            <v>891</v>
          </cell>
        </row>
        <row r="1072">
          <cell r="A1072">
            <v>2150801</v>
          </cell>
        </row>
        <row r="1072">
          <cell r="D1072">
            <v>0</v>
          </cell>
        </row>
        <row r="1073">
          <cell r="A1073">
            <v>2150802</v>
          </cell>
        </row>
        <row r="1073">
          <cell r="D1073">
            <v>705</v>
          </cell>
        </row>
        <row r="1074">
          <cell r="A1074">
            <v>2150803</v>
          </cell>
        </row>
        <row r="1074">
          <cell r="D1074">
            <v>0</v>
          </cell>
        </row>
        <row r="1075">
          <cell r="A1075">
            <v>2150804</v>
          </cell>
        </row>
        <row r="1075">
          <cell r="D1075">
            <v>0</v>
          </cell>
        </row>
        <row r="1076">
          <cell r="A1076">
            <v>2150805</v>
          </cell>
        </row>
        <row r="1076">
          <cell r="D1076">
            <v>40</v>
          </cell>
        </row>
        <row r="1077">
          <cell r="A1077">
            <v>2150806</v>
          </cell>
        </row>
        <row r="1077">
          <cell r="D1077">
            <v>0</v>
          </cell>
        </row>
        <row r="1078">
          <cell r="A1078">
            <v>2150899</v>
          </cell>
        </row>
        <row r="1078">
          <cell r="D1078">
            <v>146</v>
          </cell>
        </row>
        <row r="1079">
          <cell r="A1079">
            <v>21599</v>
          </cell>
        </row>
        <row r="1079">
          <cell r="D1079">
            <v>16335</v>
          </cell>
        </row>
        <row r="1080">
          <cell r="A1080">
            <v>2159901</v>
          </cell>
        </row>
        <row r="1080">
          <cell r="D1080">
            <v>0</v>
          </cell>
        </row>
        <row r="1081">
          <cell r="A1081">
            <v>2159904</v>
          </cell>
        </row>
        <row r="1081">
          <cell r="D1081">
            <v>0</v>
          </cell>
        </row>
        <row r="1082">
          <cell r="A1082">
            <v>2159905</v>
          </cell>
        </row>
        <row r="1082">
          <cell r="D1082">
            <v>0</v>
          </cell>
        </row>
        <row r="1083">
          <cell r="A1083">
            <v>2159906</v>
          </cell>
        </row>
        <row r="1083">
          <cell r="D1083">
            <v>0</v>
          </cell>
        </row>
        <row r="1084">
          <cell r="A1084">
            <v>2159999</v>
          </cell>
        </row>
        <row r="1084">
          <cell r="D1084">
            <v>16335</v>
          </cell>
        </row>
        <row r="1085">
          <cell r="A1085">
            <v>216</v>
          </cell>
        </row>
        <row r="1085">
          <cell r="D1085">
            <v>123</v>
          </cell>
        </row>
        <row r="1086">
          <cell r="A1086">
            <v>21602</v>
          </cell>
        </row>
        <row r="1086">
          <cell r="D1086">
            <v>54</v>
          </cell>
        </row>
        <row r="1087">
          <cell r="A1087">
            <v>2160201</v>
          </cell>
        </row>
        <row r="1087">
          <cell r="D1087">
            <v>0</v>
          </cell>
        </row>
        <row r="1088">
          <cell r="A1088">
            <v>2160202</v>
          </cell>
        </row>
        <row r="1088">
          <cell r="D1088">
            <v>54</v>
          </cell>
        </row>
        <row r="1089">
          <cell r="A1089">
            <v>2160203</v>
          </cell>
        </row>
        <row r="1089">
          <cell r="D1089">
            <v>0</v>
          </cell>
        </row>
        <row r="1090">
          <cell r="A1090">
            <v>2160216</v>
          </cell>
        </row>
        <row r="1090">
          <cell r="D1090">
            <v>0</v>
          </cell>
        </row>
        <row r="1091">
          <cell r="A1091">
            <v>2160217</v>
          </cell>
        </row>
        <row r="1091">
          <cell r="D1091">
            <v>0</v>
          </cell>
        </row>
        <row r="1092">
          <cell r="A1092">
            <v>2160218</v>
          </cell>
        </row>
        <row r="1092">
          <cell r="D1092">
            <v>0</v>
          </cell>
        </row>
        <row r="1093">
          <cell r="A1093">
            <v>2160219</v>
          </cell>
        </row>
        <row r="1093">
          <cell r="D1093">
            <v>0</v>
          </cell>
        </row>
        <row r="1094">
          <cell r="A1094">
            <v>2160250</v>
          </cell>
        </row>
        <row r="1094">
          <cell r="D1094">
            <v>0</v>
          </cell>
        </row>
        <row r="1095">
          <cell r="A1095">
            <v>2160299</v>
          </cell>
        </row>
        <row r="1095">
          <cell r="D1095">
            <v>0</v>
          </cell>
        </row>
        <row r="1096">
          <cell r="A1096">
            <v>21606</v>
          </cell>
        </row>
        <row r="1096">
          <cell r="D1096">
            <v>26</v>
          </cell>
        </row>
        <row r="1097">
          <cell r="A1097">
            <v>2160601</v>
          </cell>
        </row>
        <row r="1097">
          <cell r="D1097">
            <v>0</v>
          </cell>
        </row>
        <row r="1098">
          <cell r="A1098">
            <v>2160602</v>
          </cell>
        </row>
        <row r="1098">
          <cell r="D1098">
            <v>0</v>
          </cell>
        </row>
        <row r="1099">
          <cell r="A1099">
            <v>2160603</v>
          </cell>
        </row>
        <row r="1099">
          <cell r="D1099">
            <v>0</v>
          </cell>
        </row>
        <row r="1100">
          <cell r="A1100">
            <v>2160607</v>
          </cell>
        </row>
        <row r="1100">
          <cell r="D1100">
            <v>0</v>
          </cell>
        </row>
        <row r="1101">
          <cell r="A1101">
            <v>2160699</v>
          </cell>
        </row>
        <row r="1101">
          <cell r="D1101">
            <v>26</v>
          </cell>
        </row>
        <row r="1102">
          <cell r="A1102">
            <v>21699</v>
          </cell>
        </row>
        <row r="1102">
          <cell r="D1102">
            <v>43</v>
          </cell>
        </row>
        <row r="1103">
          <cell r="A1103">
            <v>2169901</v>
          </cell>
        </row>
        <row r="1103">
          <cell r="D1103">
            <v>0</v>
          </cell>
        </row>
        <row r="1104">
          <cell r="A1104">
            <v>2169999</v>
          </cell>
        </row>
        <row r="1104">
          <cell r="D1104">
            <v>43</v>
          </cell>
        </row>
        <row r="1105">
          <cell r="A1105">
            <v>217</v>
          </cell>
        </row>
        <row r="1105">
          <cell r="D1105">
            <v>0</v>
          </cell>
        </row>
        <row r="1106">
          <cell r="A1106">
            <v>21701</v>
          </cell>
        </row>
        <row r="1106">
          <cell r="D1106">
            <v>0</v>
          </cell>
        </row>
        <row r="1107">
          <cell r="A1107">
            <v>2170101</v>
          </cell>
        </row>
        <row r="1107">
          <cell r="D1107">
            <v>0</v>
          </cell>
        </row>
        <row r="1108">
          <cell r="A1108">
            <v>2170102</v>
          </cell>
        </row>
        <row r="1108">
          <cell r="D1108">
            <v>0</v>
          </cell>
        </row>
        <row r="1109">
          <cell r="A1109">
            <v>2170103</v>
          </cell>
        </row>
        <row r="1109">
          <cell r="D1109">
            <v>0</v>
          </cell>
        </row>
        <row r="1110">
          <cell r="A1110">
            <v>2170104</v>
          </cell>
        </row>
        <row r="1110">
          <cell r="D1110">
            <v>0</v>
          </cell>
        </row>
        <row r="1111">
          <cell r="A1111">
            <v>2170150</v>
          </cell>
        </row>
        <row r="1111">
          <cell r="D1111">
            <v>0</v>
          </cell>
        </row>
        <row r="1112">
          <cell r="A1112">
            <v>2170199</v>
          </cell>
        </row>
        <row r="1112">
          <cell r="D1112">
            <v>0</v>
          </cell>
        </row>
        <row r="1113">
          <cell r="A1113">
            <v>21702</v>
          </cell>
        </row>
        <row r="1113">
          <cell r="D1113">
            <v>0</v>
          </cell>
        </row>
        <row r="1114">
          <cell r="A1114">
            <v>2170201</v>
          </cell>
        </row>
        <row r="1114">
          <cell r="D1114">
            <v>0</v>
          </cell>
        </row>
        <row r="1115">
          <cell r="A1115">
            <v>2170202</v>
          </cell>
        </row>
        <row r="1115">
          <cell r="D1115">
            <v>0</v>
          </cell>
        </row>
        <row r="1116">
          <cell r="A1116">
            <v>2170203</v>
          </cell>
        </row>
        <row r="1116">
          <cell r="D1116">
            <v>0</v>
          </cell>
        </row>
        <row r="1117">
          <cell r="A1117">
            <v>2170204</v>
          </cell>
        </row>
        <row r="1117">
          <cell r="D1117">
            <v>0</v>
          </cell>
        </row>
        <row r="1118">
          <cell r="A1118">
            <v>2170205</v>
          </cell>
        </row>
        <row r="1118">
          <cell r="D1118">
            <v>0</v>
          </cell>
        </row>
        <row r="1119">
          <cell r="A1119">
            <v>2170206</v>
          </cell>
        </row>
        <row r="1119">
          <cell r="D1119">
            <v>0</v>
          </cell>
        </row>
        <row r="1120">
          <cell r="A1120">
            <v>2170207</v>
          </cell>
        </row>
        <row r="1120">
          <cell r="D1120">
            <v>0</v>
          </cell>
        </row>
        <row r="1121">
          <cell r="A1121">
            <v>2170208</v>
          </cell>
        </row>
        <row r="1121">
          <cell r="D1121">
            <v>0</v>
          </cell>
        </row>
        <row r="1122">
          <cell r="A1122">
            <v>2170299</v>
          </cell>
        </row>
        <row r="1122">
          <cell r="D1122">
            <v>0</v>
          </cell>
        </row>
        <row r="1123">
          <cell r="A1123">
            <v>21703</v>
          </cell>
        </row>
        <row r="1123">
          <cell r="D1123">
            <v>0</v>
          </cell>
        </row>
        <row r="1124">
          <cell r="A1124">
            <v>2170301</v>
          </cell>
        </row>
        <row r="1124">
          <cell r="D1124">
            <v>0</v>
          </cell>
        </row>
        <row r="1125">
          <cell r="A1125">
            <v>2170302</v>
          </cell>
        </row>
        <row r="1125">
          <cell r="D1125">
            <v>0</v>
          </cell>
        </row>
        <row r="1126">
          <cell r="A1126">
            <v>2170303</v>
          </cell>
        </row>
        <row r="1126">
          <cell r="D1126">
            <v>0</v>
          </cell>
        </row>
        <row r="1127">
          <cell r="A1127">
            <v>2170304</v>
          </cell>
        </row>
        <row r="1127">
          <cell r="D1127">
            <v>0</v>
          </cell>
        </row>
        <row r="1128">
          <cell r="A1128">
            <v>2170399</v>
          </cell>
        </row>
        <row r="1128">
          <cell r="D1128">
            <v>0</v>
          </cell>
        </row>
        <row r="1129">
          <cell r="A1129">
            <v>21704</v>
          </cell>
        </row>
        <row r="1129">
          <cell r="D1129">
            <v>0</v>
          </cell>
        </row>
        <row r="1130">
          <cell r="A1130">
            <v>2170401</v>
          </cell>
        </row>
        <row r="1130">
          <cell r="D1130">
            <v>0</v>
          </cell>
        </row>
        <row r="1131">
          <cell r="A1131">
            <v>2170499</v>
          </cell>
        </row>
        <row r="1131">
          <cell r="D1131">
            <v>0</v>
          </cell>
        </row>
        <row r="1132">
          <cell r="A1132">
            <v>21799</v>
          </cell>
        </row>
        <row r="1132">
          <cell r="D1132">
            <v>0</v>
          </cell>
        </row>
        <row r="1133">
          <cell r="A1133">
            <v>2179902</v>
          </cell>
        </row>
        <row r="1133">
          <cell r="D1133">
            <v>0</v>
          </cell>
        </row>
        <row r="1134">
          <cell r="A1134">
            <v>2179999</v>
          </cell>
        </row>
        <row r="1134">
          <cell r="D1134">
            <v>0</v>
          </cell>
        </row>
        <row r="1135">
          <cell r="A1135">
            <v>219</v>
          </cell>
        </row>
        <row r="1135">
          <cell r="D1135">
            <v>0</v>
          </cell>
        </row>
        <row r="1136">
          <cell r="A1136">
            <v>21901</v>
          </cell>
        </row>
        <row r="1136">
          <cell r="D1136">
            <v>0</v>
          </cell>
        </row>
        <row r="1137">
          <cell r="A1137">
            <v>21902</v>
          </cell>
        </row>
        <row r="1137">
          <cell r="D1137">
            <v>0</v>
          </cell>
        </row>
        <row r="1138">
          <cell r="A1138">
            <v>21903</v>
          </cell>
        </row>
        <row r="1138">
          <cell r="D1138">
            <v>0</v>
          </cell>
        </row>
        <row r="1139">
          <cell r="A1139">
            <v>21904</v>
          </cell>
        </row>
        <row r="1139">
          <cell r="D1139">
            <v>0</v>
          </cell>
        </row>
        <row r="1140">
          <cell r="A1140">
            <v>21905</v>
          </cell>
        </row>
        <row r="1140">
          <cell r="D1140">
            <v>0</v>
          </cell>
        </row>
        <row r="1141">
          <cell r="A1141">
            <v>21906</v>
          </cell>
        </row>
        <row r="1141">
          <cell r="D1141">
            <v>0</v>
          </cell>
        </row>
        <row r="1142">
          <cell r="A1142">
            <v>21907</v>
          </cell>
        </row>
        <row r="1142">
          <cell r="D1142">
            <v>0</v>
          </cell>
        </row>
        <row r="1143">
          <cell r="A1143">
            <v>21908</v>
          </cell>
        </row>
        <row r="1143">
          <cell r="D1143">
            <v>0</v>
          </cell>
        </row>
        <row r="1144">
          <cell r="A1144">
            <v>21999</v>
          </cell>
        </row>
        <row r="1144">
          <cell r="D1144">
            <v>0</v>
          </cell>
        </row>
        <row r="1145">
          <cell r="A1145">
            <v>220</v>
          </cell>
        </row>
        <row r="1145">
          <cell r="D1145">
            <v>2720</v>
          </cell>
        </row>
        <row r="1146">
          <cell r="A1146">
            <v>22001</v>
          </cell>
        </row>
        <row r="1146">
          <cell r="D1146">
            <v>2640</v>
          </cell>
        </row>
        <row r="1147">
          <cell r="A1147">
            <v>2200101</v>
          </cell>
        </row>
        <row r="1147">
          <cell r="D1147">
            <v>2514</v>
          </cell>
        </row>
        <row r="1148">
          <cell r="A1148">
            <v>2200102</v>
          </cell>
        </row>
        <row r="1148">
          <cell r="D1148">
            <v>126</v>
          </cell>
        </row>
        <row r="1149">
          <cell r="A1149">
            <v>2200103</v>
          </cell>
        </row>
        <row r="1149">
          <cell r="D1149">
            <v>0</v>
          </cell>
        </row>
        <row r="1150">
          <cell r="A1150">
            <v>2200104</v>
          </cell>
        </row>
        <row r="1150">
          <cell r="D1150">
            <v>0</v>
          </cell>
        </row>
        <row r="1151">
          <cell r="A1151">
            <v>2200106</v>
          </cell>
        </row>
        <row r="1151">
          <cell r="D1151">
            <v>0</v>
          </cell>
        </row>
        <row r="1152">
          <cell r="A1152">
            <v>2200107</v>
          </cell>
        </row>
        <row r="1152">
          <cell r="D1152">
            <v>0</v>
          </cell>
        </row>
        <row r="1153">
          <cell r="A1153">
            <v>2200108</v>
          </cell>
        </row>
        <row r="1153">
          <cell r="D1153">
            <v>0</v>
          </cell>
        </row>
        <row r="1154">
          <cell r="A1154">
            <v>2200109</v>
          </cell>
        </row>
        <row r="1154">
          <cell r="D1154">
            <v>0</v>
          </cell>
        </row>
        <row r="1155">
          <cell r="A1155">
            <v>2200112</v>
          </cell>
        </row>
        <row r="1155">
          <cell r="D1155">
            <v>0</v>
          </cell>
        </row>
        <row r="1156">
          <cell r="A1156">
            <v>2200113</v>
          </cell>
        </row>
        <row r="1156">
          <cell r="D1156">
            <v>0</v>
          </cell>
        </row>
        <row r="1157">
          <cell r="A1157">
            <v>2200114</v>
          </cell>
        </row>
        <row r="1157">
          <cell r="D1157">
            <v>0</v>
          </cell>
        </row>
        <row r="1158">
          <cell r="A1158">
            <v>2200115</v>
          </cell>
        </row>
        <row r="1158">
          <cell r="D1158">
            <v>0</v>
          </cell>
        </row>
        <row r="1159">
          <cell r="A1159">
            <v>2200116</v>
          </cell>
        </row>
        <row r="1159">
          <cell r="D1159">
            <v>0</v>
          </cell>
        </row>
        <row r="1160">
          <cell r="A1160">
            <v>2200119</v>
          </cell>
        </row>
        <row r="1160">
          <cell r="D1160">
            <v>0</v>
          </cell>
        </row>
        <row r="1161">
          <cell r="A1161">
            <v>2200120</v>
          </cell>
        </row>
        <row r="1161">
          <cell r="D1161">
            <v>0</v>
          </cell>
        </row>
        <row r="1162">
          <cell r="A1162">
            <v>2200121</v>
          </cell>
        </row>
        <row r="1162">
          <cell r="D1162">
            <v>0</v>
          </cell>
        </row>
        <row r="1163">
          <cell r="A1163">
            <v>2200122</v>
          </cell>
        </row>
        <row r="1163">
          <cell r="D1163">
            <v>0</v>
          </cell>
        </row>
        <row r="1164">
          <cell r="A1164">
            <v>2200123</v>
          </cell>
        </row>
        <row r="1164">
          <cell r="D1164">
            <v>0</v>
          </cell>
        </row>
        <row r="1165">
          <cell r="A1165">
            <v>2200124</v>
          </cell>
        </row>
        <row r="1165">
          <cell r="D1165">
            <v>0</v>
          </cell>
        </row>
        <row r="1166">
          <cell r="A1166">
            <v>2200125</v>
          </cell>
        </row>
        <row r="1166">
          <cell r="D1166">
            <v>0</v>
          </cell>
        </row>
        <row r="1167">
          <cell r="A1167">
            <v>2200126</v>
          </cell>
        </row>
        <row r="1167">
          <cell r="D1167">
            <v>0</v>
          </cell>
        </row>
        <row r="1168">
          <cell r="A1168">
            <v>2200127</v>
          </cell>
        </row>
        <row r="1168">
          <cell r="D1168">
            <v>0</v>
          </cell>
        </row>
        <row r="1169">
          <cell r="A1169">
            <v>2200128</v>
          </cell>
        </row>
        <row r="1169">
          <cell r="D1169">
            <v>0</v>
          </cell>
        </row>
        <row r="1170">
          <cell r="A1170">
            <v>2200129</v>
          </cell>
        </row>
        <row r="1170">
          <cell r="D1170">
            <v>0</v>
          </cell>
        </row>
        <row r="1171">
          <cell r="A1171">
            <v>2200150</v>
          </cell>
        </row>
        <row r="1171">
          <cell r="D1171">
            <v>0</v>
          </cell>
        </row>
        <row r="1172">
          <cell r="A1172">
            <v>2200199</v>
          </cell>
        </row>
        <row r="1172">
          <cell r="D1172">
            <v>0</v>
          </cell>
        </row>
        <row r="1173">
          <cell r="A1173">
            <v>22005</v>
          </cell>
        </row>
        <row r="1173">
          <cell r="D1173">
            <v>80</v>
          </cell>
        </row>
        <row r="1174">
          <cell r="A1174">
            <v>2200501</v>
          </cell>
        </row>
        <row r="1174">
          <cell r="D1174">
            <v>80</v>
          </cell>
        </row>
        <row r="1175">
          <cell r="A1175">
            <v>2200502</v>
          </cell>
        </row>
        <row r="1175">
          <cell r="D1175">
            <v>0</v>
          </cell>
        </row>
        <row r="1176">
          <cell r="A1176">
            <v>2200503</v>
          </cell>
        </row>
        <row r="1176">
          <cell r="D1176">
            <v>0</v>
          </cell>
        </row>
        <row r="1177">
          <cell r="A1177">
            <v>2200504</v>
          </cell>
        </row>
        <row r="1177">
          <cell r="D1177">
            <v>0</v>
          </cell>
        </row>
        <row r="1178">
          <cell r="A1178">
            <v>2200506</v>
          </cell>
        </row>
        <row r="1178">
          <cell r="D1178">
            <v>0</v>
          </cell>
        </row>
        <row r="1179">
          <cell r="A1179">
            <v>2200507</v>
          </cell>
        </row>
        <row r="1179">
          <cell r="D1179">
            <v>0</v>
          </cell>
        </row>
        <row r="1180">
          <cell r="A1180">
            <v>2200508</v>
          </cell>
        </row>
        <row r="1180">
          <cell r="D1180">
            <v>0</v>
          </cell>
        </row>
        <row r="1181">
          <cell r="A1181">
            <v>2200509</v>
          </cell>
        </row>
        <row r="1181">
          <cell r="D1181">
            <v>0</v>
          </cell>
        </row>
        <row r="1182">
          <cell r="A1182">
            <v>2200510</v>
          </cell>
        </row>
        <row r="1182">
          <cell r="D1182">
            <v>0</v>
          </cell>
        </row>
        <row r="1183">
          <cell r="A1183">
            <v>2200511</v>
          </cell>
        </row>
        <row r="1183">
          <cell r="D1183">
            <v>0</v>
          </cell>
        </row>
        <row r="1184">
          <cell r="A1184">
            <v>2200512</v>
          </cell>
        </row>
        <row r="1184">
          <cell r="D1184">
            <v>0</v>
          </cell>
        </row>
        <row r="1185">
          <cell r="A1185">
            <v>2200513</v>
          </cell>
        </row>
        <row r="1185">
          <cell r="D1185">
            <v>0</v>
          </cell>
        </row>
        <row r="1186">
          <cell r="A1186">
            <v>2200514</v>
          </cell>
        </row>
        <row r="1186">
          <cell r="D1186">
            <v>0</v>
          </cell>
        </row>
        <row r="1187">
          <cell r="A1187">
            <v>2200599</v>
          </cell>
        </row>
        <row r="1187">
          <cell r="D1187">
            <v>0</v>
          </cell>
        </row>
        <row r="1188">
          <cell r="A1188">
            <v>22099</v>
          </cell>
        </row>
        <row r="1188">
          <cell r="D1188">
            <v>0</v>
          </cell>
        </row>
        <row r="1189">
          <cell r="A1189">
            <v>2209999</v>
          </cell>
        </row>
        <row r="1189">
          <cell r="D1189">
            <v>0</v>
          </cell>
        </row>
        <row r="1190">
          <cell r="A1190">
            <v>221</v>
          </cell>
        </row>
        <row r="1190">
          <cell r="D1190">
            <v>1576</v>
          </cell>
        </row>
        <row r="1191">
          <cell r="A1191">
            <v>22101</v>
          </cell>
        </row>
        <row r="1191">
          <cell r="D1191">
            <v>1459</v>
          </cell>
        </row>
        <row r="1192">
          <cell r="A1192">
            <v>2210101</v>
          </cell>
        </row>
        <row r="1192">
          <cell r="D1192">
            <v>25</v>
          </cell>
        </row>
        <row r="1193">
          <cell r="A1193">
            <v>2210102</v>
          </cell>
        </row>
        <row r="1194">
          <cell r="A1194">
            <v>2210103</v>
          </cell>
        </row>
        <row r="1194">
          <cell r="D1194">
            <v>78</v>
          </cell>
        </row>
        <row r="1195">
          <cell r="A1195">
            <v>2210104</v>
          </cell>
        </row>
        <row r="1196">
          <cell r="A1196">
            <v>2210105</v>
          </cell>
        </row>
        <row r="1196">
          <cell r="D1196">
            <v>430</v>
          </cell>
        </row>
        <row r="1197">
          <cell r="A1197">
            <v>2210106</v>
          </cell>
        </row>
        <row r="1198">
          <cell r="A1198">
            <v>2210107</v>
          </cell>
        </row>
        <row r="1198">
          <cell r="D1198">
            <v>329</v>
          </cell>
        </row>
        <row r="1199">
          <cell r="A1199">
            <v>2210108</v>
          </cell>
        </row>
        <row r="1199">
          <cell r="D1199">
            <v>597</v>
          </cell>
        </row>
        <row r="1200">
          <cell r="A1200">
            <v>2210109</v>
          </cell>
        </row>
        <row r="1201">
          <cell r="A1201">
            <v>2210199</v>
          </cell>
        </row>
        <row r="1202">
          <cell r="A1202">
            <v>22102</v>
          </cell>
        </row>
        <row r="1202">
          <cell r="D1202">
            <v>0</v>
          </cell>
        </row>
        <row r="1203">
          <cell r="A1203">
            <v>2210201</v>
          </cell>
        </row>
        <row r="1203">
          <cell r="D1203">
            <v>0</v>
          </cell>
        </row>
        <row r="1204">
          <cell r="A1204">
            <v>2210202</v>
          </cell>
        </row>
        <row r="1204">
          <cell r="D1204">
            <v>0</v>
          </cell>
        </row>
        <row r="1205">
          <cell r="A1205">
            <v>2210203</v>
          </cell>
        </row>
        <row r="1205">
          <cell r="D1205">
            <v>0</v>
          </cell>
        </row>
        <row r="1206">
          <cell r="A1206">
            <v>22103</v>
          </cell>
        </row>
        <row r="1206">
          <cell r="D1206">
            <v>117</v>
          </cell>
        </row>
        <row r="1207">
          <cell r="A1207">
            <v>2210301</v>
          </cell>
        </row>
        <row r="1207">
          <cell r="D1207">
            <v>0</v>
          </cell>
        </row>
        <row r="1208">
          <cell r="A1208">
            <v>2210302</v>
          </cell>
        </row>
        <row r="1208">
          <cell r="D1208">
            <v>0</v>
          </cell>
        </row>
        <row r="1209">
          <cell r="A1209">
            <v>2210399</v>
          </cell>
        </row>
        <row r="1209">
          <cell r="D1209">
            <v>117</v>
          </cell>
        </row>
        <row r="1210">
          <cell r="A1210">
            <v>222</v>
          </cell>
        </row>
        <row r="1210">
          <cell r="D1210">
            <v>107</v>
          </cell>
        </row>
        <row r="1211">
          <cell r="A1211">
            <v>22201</v>
          </cell>
        </row>
        <row r="1211">
          <cell r="D1211">
            <v>66</v>
          </cell>
        </row>
        <row r="1212">
          <cell r="A1212">
            <v>2220101</v>
          </cell>
        </row>
        <row r="1212">
          <cell r="D1212">
            <v>56</v>
          </cell>
        </row>
        <row r="1213">
          <cell r="A1213">
            <v>2220102</v>
          </cell>
        </row>
        <row r="1213">
          <cell r="D1213">
            <v>10</v>
          </cell>
        </row>
        <row r="1214">
          <cell r="A1214">
            <v>2220103</v>
          </cell>
        </row>
        <row r="1214">
          <cell r="D1214">
            <v>0</v>
          </cell>
        </row>
        <row r="1215">
          <cell r="A1215">
            <v>2220104</v>
          </cell>
        </row>
        <row r="1215">
          <cell r="D1215">
            <v>0</v>
          </cell>
        </row>
        <row r="1216">
          <cell r="A1216">
            <v>2220105</v>
          </cell>
        </row>
        <row r="1216">
          <cell r="D1216">
            <v>0</v>
          </cell>
        </row>
        <row r="1217">
          <cell r="A1217">
            <v>2220106</v>
          </cell>
        </row>
        <row r="1217">
          <cell r="D1217">
            <v>0</v>
          </cell>
        </row>
        <row r="1218">
          <cell r="A1218">
            <v>2220107</v>
          </cell>
        </row>
        <row r="1218">
          <cell r="D1218">
            <v>0</v>
          </cell>
        </row>
        <row r="1219">
          <cell r="A1219">
            <v>2220112</v>
          </cell>
        </row>
        <row r="1219">
          <cell r="D1219">
            <v>0</v>
          </cell>
        </row>
        <row r="1220">
          <cell r="A1220">
            <v>2220113</v>
          </cell>
        </row>
        <row r="1220">
          <cell r="D1220">
            <v>0</v>
          </cell>
        </row>
        <row r="1221">
          <cell r="A1221">
            <v>2220114</v>
          </cell>
        </row>
        <row r="1221">
          <cell r="D1221">
            <v>0</v>
          </cell>
        </row>
        <row r="1222">
          <cell r="A1222">
            <v>2220115</v>
          </cell>
        </row>
        <row r="1222">
          <cell r="D1222">
            <v>0</v>
          </cell>
        </row>
        <row r="1223">
          <cell r="A1223">
            <v>2220118</v>
          </cell>
        </row>
        <row r="1223">
          <cell r="D1223">
            <v>0</v>
          </cell>
        </row>
        <row r="1224">
          <cell r="A1224">
            <v>2220119</v>
          </cell>
        </row>
        <row r="1224">
          <cell r="D1224">
            <v>0</v>
          </cell>
        </row>
        <row r="1225">
          <cell r="A1225">
            <v>2220120</v>
          </cell>
        </row>
        <row r="1225">
          <cell r="D1225">
            <v>0</v>
          </cell>
        </row>
        <row r="1226">
          <cell r="A1226">
            <v>2220121</v>
          </cell>
        </row>
        <row r="1226">
          <cell r="D1226">
            <v>0</v>
          </cell>
        </row>
        <row r="1227">
          <cell r="A1227">
            <v>2220150</v>
          </cell>
        </row>
        <row r="1227">
          <cell r="D1227">
            <v>0</v>
          </cell>
        </row>
        <row r="1228">
          <cell r="A1228">
            <v>2220199</v>
          </cell>
        </row>
        <row r="1228">
          <cell r="D1228">
            <v>0</v>
          </cell>
        </row>
        <row r="1229">
          <cell r="A1229">
            <v>22203</v>
          </cell>
        </row>
        <row r="1229">
          <cell r="D1229">
            <v>41</v>
          </cell>
        </row>
        <row r="1230">
          <cell r="A1230">
            <v>2220301</v>
          </cell>
        </row>
        <row r="1230">
          <cell r="D1230">
            <v>0</v>
          </cell>
        </row>
        <row r="1231">
          <cell r="A1231">
            <v>2220303</v>
          </cell>
        </row>
        <row r="1231">
          <cell r="D1231">
            <v>0</v>
          </cell>
        </row>
        <row r="1232">
          <cell r="A1232">
            <v>2220304</v>
          </cell>
        </row>
        <row r="1232">
          <cell r="D1232">
            <v>0</v>
          </cell>
        </row>
        <row r="1233">
          <cell r="A1233">
            <v>2220305</v>
          </cell>
        </row>
        <row r="1233">
          <cell r="D1233">
            <v>0</v>
          </cell>
        </row>
        <row r="1234">
          <cell r="A1234">
            <v>2220399</v>
          </cell>
        </row>
        <row r="1234">
          <cell r="D1234">
            <v>41</v>
          </cell>
        </row>
        <row r="1235">
          <cell r="A1235">
            <v>22204</v>
          </cell>
        </row>
        <row r="1235">
          <cell r="D1235">
            <v>0</v>
          </cell>
        </row>
        <row r="1236">
          <cell r="A1236">
            <v>2220401</v>
          </cell>
        </row>
        <row r="1236">
          <cell r="D1236">
            <v>0</v>
          </cell>
        </row>
        <row r="1237">
          <cell r="A1237">
            <v>2220402</v>
          </cell>
        </row>
        <row r="1237">
          <cell r="D1237">
            <v>0</v>
          </cell>
        </row>
        <row r="1238">
          <cell r="A1238">
            <v>2220403</v>
          </cell>
        </row>
        <row r="1238">
          <cell r="D1238">
            <v>0</v>
          </cell>
        </row>
        <row r="1239">
          <cell r="A1239">
            <v>2220404</v>
          </cell>
        </row>
        <row r="1239">
          <cell r="D1239">
            <v>0</v>
          </cell>
        </row>
        <row r="1240">
          <cell r="A1240">
            <v>2220499</v>
          </cell>
        </row>
        <row r="1240">
          <cell r="D1240">
            <v>0</v>
          </cell>
        </row>
        <row r="1241">
          <cell r="A1241">
            <v>22205</v>
          </cell>
        </row>
        <row r="1241">
          <cell r="D1241">
            <v>0</v>
          </cell>
        </row>
        <row r="1242">
          <cell r="A1242">
            <v>2220501</v>
          </cell>
        </row>
        <row r="1242">
          <cell r="D1242">
            <v>0</v>
          </cell>
        </row>
        <row r="1243">
          <cell r="A1243">
            <v>2220502</v>
          </cell>
        </row>
        <row r="1243">
          <cell r="D1243">
            <v>0</v>
          </cell>
        </row>
        <row r="1244">
          <cell r="A1244">
            <v>2220503</v>
          </cell>
        </row>
        <row r="1244">
          <cell r="D1244">
            <v>0</v>
          </cell>
        </row>
        <row r="1245">
          <cell r="A1245">
            <v>2220504</v>
          </cell>
        </row>
        <row r="1245">
          <cell r="D1245">
            <v>0</v>
          </cell>
        </row>
        <row r="1246">
          <cell r="A1246">
            <v>2220505</v>
          </cell>
        </row>
        <row r="1246">
          <cell r="D1246">
            <v>0</v>
          </cell>
        </row>
        <row r="1247">
          <cell r="A1247">
            <v>2220506</v>
          </cell>
        </row>
        <row r="1247">
          <cell r="D1247">
            <v>0</v>
          </cell>
        </row>
        <row r="1248">
          <cell r="A1248">
            <v>2220507</v>
          </cell>
        </row>
        <row r="1248">
          <cell r="D1248">
            <v>0</v>
          </cell>
        </row>
        <row r="1249">
          <cell r="A1249">
            <v>2220508</v>
          </cell>
        </row>
        <row r="1249">
          <cell r="D1249">
            <v>0</v>
          </cell>
        </row>
        <row r="1250">
          <cell r="A1250">
            <v>2220509</v>
          </cell>
        </row>
        <row r="1250">
          <cell r="D1250">
            <v>0</v>
          </cell>
        </row>
        <row r="1251">
          <cell r="A1251">
            <v>2220510</v>
          </cell>
        </row>
        <row r="1251">
          <cell r="D1251">
            <v>0</v>
          </cell>
        </row>
        <row r="1252">
          <cell r="A1252">
            <v>2220511</v>
          </cell>
        </row>
        <row r="1252">
          <cell r="D1252">
            <v>0</v>
          </cell>
        </row>
        <row r="1253">
          <cell r="A1253">
            <v>2220599</v>
          </cell>
        </row>
        <row r="1253">
          <cell r="D1253">
            <v>0</v>
          </cell>
        </row>
        <row r="1254">
          <cell r="A1254">
            <v>224</v>
          </cell>
        </row>
        <row r="1254">
          <cell r="D1254">
            <v>2907</v>
          </cell>
        </row>
        <row r="1255">
          <cell r="A1255">
            <v>22401</v>
          </cell>
        </row>
        <row r="1255">
          <cell r="D1255">
            <v>525</v>
          </cell>
        </row>
        <row r="1256">
          <cell r="A1256">
            <v>2240101</v>
          </cell>
        </row>
        <row r="1256">
          <cell r="D1256">
            <v>0</v>
          </cell>
        </row>
        <row r="1257">
          <cell r="A1257">
            <v>2240102</v>
          </cell>
        </row>
        <row r="1257">
          <cell r="D1257">
            <v>446</v>
          </cell>
        </row>
        <row r="1258">
          <cell r="A1258">
            <v>2240103</v>
          </cell>
        </row>
        <row r="1258">
          <cell r="D1258">
            <v>64</v>
          </cell>
        </row>
        <row r="1259">
          <cell r="A1259">
            <v>2240104</v>
          </cell>
        </row>
        <row r="1259">
          <cell r="D1259">
            <v>9</v>
          </cell>
        </row>
        <row r="1260">
          <cell r="A1260">
            <v>2240105</v>
          </cell>
        </row>
        <row r="1260">
          <cell r="D1260">
            <v>0</v>
          </cell>
        </row>
        <row r="1261">
          <cell r="A1261">
            <v>2240106</v>
          </cell>
        </row>
        <row r="1261">
          <cell r="D1261">
            <v>0</v>
          </cell>
        </row>
        <row r="1262">
          <cell r="A1262">
            <v>2240107</v>
          </cell>
        </row>
        <row r="1262">
          <cell r="D1262">
            <v>0</v>
          </cell>
        </row>
        <row r="1263">
          <cell r="A1263">
            <v>2240108</v>
          </cell>
        </row>
        <row r="1263">
          <cell r="D1263">
            <v>0</v>
          </cell>
        </row>
        <row r="1264">
          <cell r="A1264">
            <v>2240109</v>
          </cell>
        </row>
        <row r="1264">
          <cell r="D1264">
            <v>0</v>
          </cell>
        </row>
        <row r="1265">
          <cell r="A1265">
            <v>2240150</v>
          </cell>
        </row>
        <row r="1265">
          <cell r="D1265">
            <v>0</v>
          </cell>
        </row>
        <row r="1266">
          <cell r="A1266">
            <v>2240199</v>
          </cell>
        </row>
        <row r="1266">
          <cell r="D1266">
            <v>6</v>
          </cell>
        </row>
        <row r="1267">
          <cell r="A1267">
            <v>22402</v>
          </cell>
        </row>
        <row r="1267">
          <cell r="D1267">
            <v>1097</v>
          </cell>
        </row>
        <row r="1268">
          <cell r="A1268">
            <v>2240201</v>
          </cell>
        </row>
        <row r="1268">
          <cell r="D1268">
            <v>950</v>
          </cell>
        </row>
        <row r="1269">
          <cell r="A1269">
            <v>2240202</v>
          </cell>
        </row>
        <row r="1269">
          <cell r="D1269">
            <v>0</v>
          </cell>
        </row>
        <row r="1270">
          <cell r="A1270">
            <v>2240203</v>
          </cell>
        </row>
        <row r="1270">
          <cell r="D1270">
            <v>0</v>
          </cell>
        </row>
        <row r="1271">
          <cell r="A1271">
            <v>2240204</v>
          </cell>
        </row>
        <row r="1271">
          <cell r="D1271">
            <v>147</v>
          </cell>
        </row>
        <row r="1272">
          <cell r="A1272">
            <v>2240299</v>
          </cell>
        </row>
        <row r="1272">
          <cell r="D1272">
            <v>0</v>
          </cell>
        </row>
        <row r="1273">
          <cell r="A1273">
            <v>22403</v>
          </cell>
        </row>
        <row r="1273">
          <cell r="D1273">
            <v>0</v>
          </cell>
        </row>
        <row r="1274">
          <cell r="A1274">
            <v>2240301</v>
          </cell>
        </row>
        <row r="1274">
          <cell r="D1274">
            <v>0</v>
          </cell>
        </row>
        <row r="1275">
          <cell r="A1275">
            <v>2240302</v>
          </cell>
        </row>
        <row r="1275">
          <cell r="D1275">
            <v>0</v>
          </cell>
        </row>
        <row r="1276">
          <cell r="A1276">
            <v>2240303</v>
          </cell>
        </row>
        <row r="1276">
          <cell r="D1276">
            <v>0</v>
          </cell>
        </row>
        <row r="1277">
          <cell r="A1277">
            <v>2240304</v>
          </cell>
        </row>
        <row r="1277">
          <cell r="D1277">
            <v>0</v>
          </cell>
        </row>
        <row r="1278">
          <cell r="A1278">
            <v>2240399</v>
          </cell>
        </row>
        <row r="1278">
          <cell r="D1278">
            <v>0</v>
          </cell>
        </row>
        <row r="1279">
          <cell r="A1279">
            <v>22404</v>
          </cell>
        </row>
        <row r="1279">
          <cell r="D1279">
            <v>0</v>
          </cell>
        </row>
        <row r="1280">
          <cell r="A1280">
            <v>2240401</v>
          </cell>
        </row>
        <row r="1280">
          <cell r="D1280">
            <v>0</v>
          </cell>
        </row>
        <row r="1281">
          <cell r="A1281">
            <v>2240402</v>
          </cell>
        </row>
        <row r="1281">
          <cell r="D1281">
            <v>0</v>
          </cell>
        </row>
        <row r="1282">
          <cell r="A1282">
            <v>2240403</v>
          </cell>
        </row>
        <row r="1282">
          <cell r="D1282">
            <v>0</v>
          </cell>
        </row>
        <row r="1283">
          <cell r="A1283">
            <v>2240404</v>
          </cell>
        </row>
        <row r="1283">
          <cell r="D1283">
            <v>0</v>
          </cell>
        </row>
        <row r="1284">
          <cell r="A1284">
            <v>2240405</v>
          </cell>
        </row>
        <row r="1284">
          <cell r="D1284">
            <v>0</v>
          </cell>
        </row>
        <row r="1285">
          <cell r="A1285">
            <v>2240450</v>
          </cell>
        </row>
        <row r="1285">
          <cell r="D1285">
            <v>0</v>
          </cell>
        </row>
        <row r="1286">
          <cell r="A1286">
            <v>2240499</v>
          </cell>
        </row>
        <row r="1286">
          <cell r="D1286">
            <v>0</v>
          </cell>
        </row>
        <row r="1287">
          <cell r="A1287">
            <v>22405</v>
          </cell>
        </row>
        <row r="1287">
          <cell r="D1287">
            <v>0</v>
          </cell>
        </row>
        <row r="1288">
          <cell r="A1288">
            <v>2240501</v>
          </cell>
        </row>
        <row r="1288">
          <cell r="D1288">
            <v>0</v>
          </cell>
        </row>
        <row r="1289">
          <cell r="A1289">
            <v>2240502</v>
          </cell>
        </row>
        <row r="1289">
          <cell r="D1289">
            <v>0</v>
          </cell>
        </row>
        <row r="1290">
          <cell r="A1290">
            <v>2240503</v>
          </cell>
        </row>
        <row r="1290">
          <cell r="D1290">
            <v>0</v>
          </cell>
        </row>
        <row r="1291">
          <cell r="A1291">
            <v>2240504</v>
          </cell>
        </row>
        <row r="1291">
          <cell r="D1291">
            <v>0</v>
          </cell>
        </row>
        <row r="1292">
          <cell r="A1292">
            <v>2240505</v>
          </cell>
        </row>
        <row r="1292">
          <cell r="D1292">
            <v>0</v>
          </cell>
        </row>
        <row r="1293">
          <cell r="A1293">
            <v>2240506</v>
          </cell>
        </row>
        <row r="1293">
          <cell r="D1293">
            <v>0</v>
          </cell>
        </row>
        <row r="1294">
          <cell r="A1294">
            <v>2240507</v>
          </cell>
        </row>
        <row r="1294">
          <cell r="D1294">
            <v>0</v>
          </cell>
        </row>
        <row r="1295">
          <cell r="A1295">
            <v>2240508</v>
          </cell>
        </row>
        <row r="1295">
          <cell r="D1295">
            <v>0</v>
          </cell>
        </row>
        <row r="1296">
          <cell r="A1296">
            <v>2240509</v>
          </cell>
        </row>
        <row r="1296">
          <cell r="D1296">
            <v>0</v>
          </cell>
        </row>
        <row r="1297">
          <cell r="A1297">
            <v>2240510</v>
          </cell>
        </row>
        <row r="1297">
          <cell r="D1297">
            <v>0</v>
          </cell>
        </row>
        <row r="1298">
          <cell r="A1298">
            <v>2240550</v>
          </cell>
        </row>
        <row r="1298">
          <cell r="D1298">
            <v>0</v>
          </cell>
        </row>
        <row r="1299">
          <cell r="A1299">
            <v>2240599</v>
          </cell>
        </row>
        <row r="1299">
          <cell r="D1299">
            <v>0</v>
          </cell>
        </row>
        <row r="1300">
          <cell r="A1300">
            <v>22406</v>
          </cell>
        </row>
        <row r="1300">
          <cell r="D1300">
            <v>10</v>
          </cell>
        </row>
        <row r="1301">
          <cell r="A1301">
            <v>2240601</v>
          </cell>
        </row>
        <row r="1301">
          <cell r="D1301">
            <v>10</v>
          </cell>
        </row>
        <row r="1302">
          <cell r="A1302">
            <v>2240602</v>
          </cell>
        </row>
        <row r="1302">
          <cell r="D1302">
            <v>0</v>
          </cell>
        </row>
        <row r="1303">
          <cell r="A1303">
            <v>2240699</v>
          </cell>
        </row>
        <row r="1303">
          <cell r="D1303">
            <v>0</v>
          </cell>
        </row>
        <row r="1304">
          <cell r="A1304">
            <v>22407</v>
          </cell>
        </row>
        <row r="1304">
          <cell r="D1304">
            <v>1255</v>
          </cell>
        </row>
        <row r="1305">
          <cell r="A1305">
            <v>2240703</v>
          </cell>
        </row>
        <row r="1305">
          <cell r="D1305">
            <v>100</v>
          </cell>
        </row>
        <row r="1306">
          <cell r="A1306">
            <v>2240704</v>
          </cell>
        </row>
        <row r="1306">
          <cell r="D1306">
            <v>0</v>
          </cell>
        </row>
        <row r="1307">
          <cell r="A1307">
            <v>2240799</v>
          </cell>
        </row>
        <row r="1307">
          <cell r="D1307">
            <v>1155</v>
          </cell>
        </row>
        <row r="1308">
          <cell r="A1308">
            <v>22499</v>
          </cell>
        </row>
        <row r="1308">
          <cell r="D1308">
            <v>20</v>
          </cell>
        </row>
        <row r="1309">
          <cell r="A1309">
            <v>2249999</v>
          </cell>
        </row>
        <row r="1309">
          <cell r="D1309">
            <v>20</v>
          </cell>
        </row>
        <row r="1310">
          <cell r="A1310">
            <v>229</v>
          </cell>
        </row>
        <row r="1310">
          <cell r="D1310">
            <v>2589</v>
          </cell>
        </row>
        <row r="1311">
          <cell r="A1311">
            <v>22999</v>
          </cell>
        </row>
        <row r="1311">
          <cell r="D1311">
            <v>2589</v>
          </cell>
        </row>
        <row r="1312">
          <cell r="A1312">
            <v>2299999</v>
          </cell>
        </row>
        <row r="1312">
          <cell r="D1312">
            <v>2589</v>
          </cell>
        </row>
        <row r="1313">
          <cell r="A1313">
            <v>232</v>
          </cell>
        </row>
        <row r="1313">
          <cell r="D1313">
            <v>7348</v>
          </cell>
        </row>
        <row r="1314">
          <cell r="A1314">
            <v>23201</v>
          </cell>
        </row>
        <row r="1314">
          <cell r="D1314">
            <v>0</v>
          </cell>
        </row>
        <row r="1315">
          <cell r="A1315">
            <v>23202</v>
          </cell>
        </row>
        <row r="1315">
          <cell r="D1315">
            <v>0</v>
          </cell>
        </row>
        <row r="1316">
          <cell r="A1316">
            <v>23203</v>
          </cell>
        </row>
        <row r="1316">
          <cell r="D1316">
            <v>7348</v>
          </cell>
        </row>
        <row r="1317">
          <cell r="A1317">
            <v>2320301</v>
          </cell>
        </row>
        <row r="1317">
          <cell r="D1317">
            <v>7348</v>
          </cell>
        </row>
        <row r="1318">
          <cell r="A1318">
            <v>2320302</v>
          </cell>
        </row>
        <row r="1318">
          <cell r="D1318">
            <v>0</v>
          </cell>
        </row>
        <row r="1319">
          <cell r="A1319">
            <v>2320303</v>
          </cell>
        </row>
        <row r="1319">
          <cell r="D1319">
            <v>0</v>
          </cell>
        </row>
        <row r="1320">
          <cell r="A1320">
            <v>2320399</v>
          </cell>
        </row>
        <row r="1320">
          <cell r="D1320">
            <v>0</v>
          </cell>
        </row>
        <row r="1321">
          <cell r="A1321">
            <v>233</v>
          </cell>
        </row>
        <row r="1321">
          <cell r="D1321">
            <v>39</v>
          </cell>
        </row>
        <row r="1322">
          <cell r="A1322">
            <v>23301</v>
          </cell>
        </row>
        <row r="1322">
          <cell r="D1322">
            <v>0</v>
          </cell>
        </row>
        <row r="1323">
          <cell r="A1323">
            <v>23302</v>
          </cell>
        </row>
        <row r="1323">
          <cell r="D1323">
            <v>0</v>
          </cell>
        </row>
        <row r="1324">
          <cell r="A1324">
            <v>23303</v>
          </cell>
        </row>
        <row r="1324">
          <cell r="D1324">
            <v>39</v>
          </cell>
        </row>
      </sheetData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showZeros="0" tabSelected="1" zoomScale="120" zoomScaleNormal="120" topLeftCell="A85" workbookViewId="0">
      <selection activeCell="D88" sqref="D88"/>
    </sheetView>
  </sheetViews>
  <sheetFormatPr defaultColWidth="9" defaultRowHeight="13.5" outlineLevelCol="4"/>
  <cols>
    <col min="1" max="1" width="42.4" style="41" customWidth="1"/>
    <col min="2" max="2" width="14.6916666666667" style="41" customWidth="1"/>
    <col min="3" max="3" width="14.6833333333333" style="42" customWidth="1"/>
    <col min="4" max="4" width="15.3166666666667" style="41" customWidth="1"/>
    <col min="5" max="224" width="9" style="41"/>
    <col min="225" max="225" width="21.75" style="41" customWidth="1"/>
    <col min="226" max="234" width="9" style="41"/>
    <col min="235" max="235" width="9.5" style="41" customWidth="1"/>
    <col min="236" max="480" width="9" style="41"/>
    <col min="481" max="481" width="21.75" style="41" customWidth="1"/>
    <col min="482" max="490" width="9" style="41"/>
    <col min="491" max="491" width="9.5" style="41" customWidth="1"/>
    <col min="492" max="736" width="9" style="41"/>
    <col min="737" max="737" width="21.75" style="41" customWidth="1"/>
    <col min="738" max="746" width="9" style="41"/>
    <col min="747" max="747" width="9.5" style="41" customWidth="1"/>
    <col min="748" max="992" width="9" style="41"/>
    <col min="993" max="993" width="21.75" style="41" customWidth="1"/>
    <col min="994" max="1002" width="9" style="41"/>
    <col min="1003" max="1003" width="9.5" style="41" customWidth="1"/>
    <col min="1004" max="1248" width="9" style="41"/>
    <col min="1249" max="1249" width="21.75" style="41" customWidth="1"/>
    <col min="1250" max="1258" width="9" style="41"/>
    <col min="1259" max="1259" width="9.5" style="41" customWidth="1"/>
    <col min="1260" max="1504" width="9" style="41"/>
    <col min="1505" max="1505" width="21.75" style="41" customWidth="1"/>
    <col min="1506" max="1514" width="9" style="41"/>
    <col min="1515" max="1515" width="9.5" style="41" customWidth="1"/>
    <col min="1516" max="1760" width="9" style="41"/>
    <col min="1761" max="1761" width="21.75" style="41" customWidth="1"/>
    <col min="1762" max="1770" width="9" style="41"/>
    <col min="1771" max="1771" width="9.5" style="41" customWidth="1"/>
    <col min="1772" max="2016" width="9" style="41"/>
    <col min="2017" max="2017" width="21.75" style="41" customWidth="1"/>
    <col min="2018" max="2026" width="9" style="41"/>
    <col min="2027" max="2027" width="9.5" style="41" customWidth="1"/>
    <col min="2028" max="2272" width="9" style="41"/>
    <col min="2273" max="2273" width="21.75" style="41" customWidth="1"/>
    <col min="2274" max="2282" width="9" style="41"/>
    <col min="2283" max="2283" width="9.5" style="41" customWidth="1"/>
    <col min="2284" max="2528" width="9" style="41"/>
    <col min="2529" max="2529" width="21.75" style="41" customWidth="1"/>
    <col min="2530" max="2538" width="9" style="41"/>
    <col min="2539" max="2539" width="9.5" style="41" customWidth="1"/>
    <col min="2540" max="2784" width="9" style="41"/>
    <col min="2785" max="2785" width="21.75" style="41" customWidth="1"/>
    <col min="2786" max="2794" width="9" style="41"/>
    <col min="2795" max="2795" width="9.5" style="41" customWidth="1"/>
    <col min="2796" max="3040" width="9" style="41"/>
    <col min="3041" max="3041" width="21.75" style="41" customWidth="1"/>
    <col min="3042" max="3050" width="9" style="41"/>
    <col min="3051" max="3051" width="9.5" style="41" customWidth="1"/>
    <col min="3052" max="3296" width="9" style="41"/>
    <col min="3297" max="3297" width="21.75" style="41" customWidth="1"/>
    <col min="3298" max="3306" width="9" style="41"/>
    <col min="3307" max="3307" width="9.5" style="41" customWidth="1"/>
    <col min="3308" max="3552" width="9" style="41"/>
    <col min="3553" max="3553" width="21.75" style="41" customWidth="1"/>
    <col min="3554" max="3562" width="9" style="41"/>
    <col min="3563" max="3563" width="9.5" style="41" customWidth="1"/>
    <col min="3564" max="3808" width="9" style="41"/>
    <col min="3809" max="3809" width="21.75" style="41" customWidth="1"/>
    <col min="3810" max="3818" width="9" style="41"/>
    <col min="3819" max="3819" width="9.5" style="41" customWidth="1"/>
    <col min="3820" max="4064" width="9" style="41"/>
    <col min="4065" max="4065" width="21.75" style="41" customWidth="1"/>
    <col min="4066" max="4074" width="9" style="41"/>
    <col min="4075" max="4075" width="9.5" style="41" customWidth="1"/>
    <col min="4076" max="4320" width="9" style="41"/>
    <col min="4321" max="4321" width="21.75" style="41" customWidth="1"/>
    <col min="4322" max="4330" width="9" style="41"/>
    <col min="4331" max="4331" width="9.5" style="41" customWidth="1"/>
    <col min="4332" max="4576" width="9" style="41"/>
    <col min="4577" max="4577" width="21.75" style="41" customWidth="1"/>
    <col min="4578" max="4586" width="9" style="41"/>
    <col min="4587" max="4587" width="9.5" style="41" customWidth="1"/>
    <col min="4588" max="4832" width="9" style="41"/>
    <col min="4833" max="4833" width="21.75" style="41" customWidth="1"/>
    <col min="4834" max="4842" width="9" style="41"/>
    <col min="4843" max="4843" width="9.5" style="41" customWidth="1"/>
    <col min="4844" max="5088" width="9" style="41"/>
    <col min="5089" max="5089" width="21.75" style="41" customWidth="1"/>
    <col min="5090" max="5098" width="9" style="41"/>
    <col min="5099" max="5099" width="9.5" style="41" customWidth="1"/>
    <col min="5100" max="5344" width="9" style="41"/>
    <col min="5345" max="5345" width="21.75" style="41" customWidth="1"/>
    <col min="5346" max="5354" width="9" style="41"/>
    <col min="5355" max="5355" width="9.5" style="41" customWidth="1"/>
    <col min="5356" max="5600" width="9" style="41"/>
    <col min="5601" max="5601" width="21.75" style="41" customWidth="1"/>
    <col min="5602" max="5610" width="9" style="41"/>
    <col min="5611" max="5611" width="9.5" style="41" customWidth="1"/>
    <col min="5612" max="5856" width="9" style="41"/>
    <col min="5857" max="5857" width="21.75" style="41" customWidth="1"/>
    <col min="5858" max="5866" width="9" style="41"/>
    <col min="5867" max="5867" width="9.5" style="41" customWidth="1"/>
    <col min="5868" max="6112" width="9" style="41"/>
    <col min="6113" max="6113" width="21.75" style="41" customWidth="1"/>
    <col min="6114" max="6122" width="9" style="41"/>
    <col min="6123" max="6123" width="9.5" style="41" customWidth="1"/>
    <col min="6124" max="6368" width="9" style="41"/>
    <col min="6369" max="6369" width="21.75" style="41" customWidth="1"/>
    <col min="6370" max="6378" width="9" style="41"/>
    <col min="6379" max="6379" width="9.5" style="41" customWidth="1"/>
    <col min="6380" max="6624" width="9" style="41"/>
    <col min="6625" max="6625" width="21.75" style="41" customWidth="1"/>
    <col min="6626" max="6634" width="9" style="41"/>
    <col min="6635" max="6635" width="9.5" style="41" customWidth="1"/>
    <col min="6636" max="6880" width="9" style="41"/>
    <col min="6881" max="6881" width="21.75" style="41" customWidth="1"/>
    <col min="6882" max="6890" width="9" style="41"/>
    <col min="6891" max="6891" width="9.5" style="41" customWidth="1"/>
    <col min="6892" max="7136" width="9" style="41"/>
    <col min="7137" max="7137" width="21.75" style="41" customWidth="1"/>
    <col min="7138" max="7146" width="9" style="41"/>
    <col min="7147" max="7147" width="9.5" style="41" customWidth="1"/>
    <col min="7148" max="7392" width="9" style="41"/>
    <col min="7393" max="7393" width="21.75" style="41" customWidth="1"/>
    <col min="7394" max="7402" width="9" style="41"/>
    <col min="7403" max="7403" width="9.5" style="41" customWidth="1"/>
    <col min="7404" max="7648" width="9" style="41"/>
    <col min="7649" max="7649" width="21.75" style="41" customWidth="1"/>
    <col min="7650" max="7658" width="9" style="41"/>
    <col min="7659" max="7659" width="9.5" style="41" customWidth="1"/>
    <col min="7660" max="7904" width="9" style="41"/>
    <col min="7905" max="7905" width="21.75" style="41" customWidth="1"/>
    <col min="7906" max="7914" width="9" style="41"/>
    <col min="7915" max="7915" width="9.5" style="41" customWidth="1"/>
    <col min="7916" max="8160" width="9" style="41"/>
    <col min="8161" max="8161" width="21.75" style="41" customWidth="1"/>
    <col min="8162" max="8170" width="9" style="41"/>
    <col min="8171" max="8171" width="9.5" style="41" customWidth="1"/>
    <col min="8172" max="8416" width="9" style="41"/>
    <col min="8417" max="8417" width="21.75" style="41" customWidth="1"/>
    <col min="8418" max="8426" width="9" style="41"/>
    <col min="8427" max="8427" width="9.5" style="41" customWidth="1"/>
    <col min="8428" max="8672" width="9" style="41"/>
    <col min="8673" max="8673" width="21.75" style="41" customWidth="1"/>
    <col min="8674" max="8682" width="9" style="41"/>
    <col min="8683" max="8683" width="9.5" style="41" customWidth="1"/>
    <col min="8684" max="8928" width="9" style="41"/>
    <col min="8929" max="8929" width="21.75" style="41" customWidth="1"/>
    <col min="8930" max="8938" width="9" style="41"/>
    <col min="8939" max="8939" width="9.5" style="41" customWidth="1"/>
    <col min="8940" max="9184" width="9" style="41"/>
    <col min="9185" max="9185" width="21.75" style="41" customWidth="1"/>
    <col min="9186" max="9194" width="9" style="41"/>
    <col min="9195" max="9195" width="9.5" style="41" customWidth="1"/>
    <col min="9196" max="9440" width="9" style="41"/>
    <col min="9441" max="9441" width="21.75" style="41" customWidth="1"/>
    <col min="9442" max="9450" width="9" style="41"/>
    <col min="9451" max="9451" width="9.5" style="41" customWidth="1"/>
    <col min="9452" max="9696" width="9" style="41"/>
    <col min="9697" max="9697" width="21.75" style="41" customWidth="1"/>
    <col min="9698" max="9706" width="9" style="41"/>
    <col min="9707" max="9707" width="9.5" style="41" customWidth="1"/>
    <col min="9708" max="9952" width="9" style="41"/>
    <col min="9953" max="9953" width="21.75" style="41" customWidth="1"/>
    <col min="9954" max="9962" width="9" style="41"/>
    <col min="9963" max="9963" width="9.5" style="41" customWidth="1"/>
    <col min="9964" max="10208" width="9" style="41"/>
    <col min="10209" max="10209" width="21.75" style="41" customWidth="1"/>
    <col min="10210" max="10218" width="9" style="41"/>
    <col min="10219" max="10219" width="9.5" style="41" customWidth="1"/>
    <col min="10220" max="10464" width="9" style="41"/>
    <col min="10465" max="10465" width="21.75" style="41" customWidth="1"/>
    <col min="10466" max="10474" width="9" style="41"/>
    <col min="10475" max="10475" width="9.5" style="41" customWidth="1"/>
    <col min="10476" max="10720" width="9" style="41"/>
    <col min="10721" max="10721" width="21.75" style="41" customWidth="1"/>
    <col min="10722" max="10730" width="9" style="41"/>
    <col min="10731" max="10731" width="9.5" style="41" customWidth="1"/>
    <col min="10732" max="10976" width="9" style="41"/>
    <col min="10977" max="10977" width="21.75" style="41" customWidth="1"/>
    <col min="10978" max="10986" width="9" style="41"/>
    <col min="10987" max="10987" width="9.5" style="41" customWidth="1"/>
    <col min="10988" max="11232" width="9" style="41"/>
    <col min="11233" max="11233" width="21.75" style="41" customWidth="1"/>
    <col min="11234" max="11242" width="9" style="41"/>
    <col min="11243" max="11243" width="9.5" style="41" customWidth="1"/>
    <col min="11244" max="11488" width="9" style="41"/>
    <col min="11489" max="11489" width="21.75" style="41" customWidth="1"/>
    <col min="11490" max="11498" width="9" style="41"/>
    <col min="11499" max="11499" width="9.5" style="41" customWidth="1"/>
    <col min="11500" max="11744" width="9" style="41"/>
    <col min="11745" max="11745" width="21.75" style="41" customWidth="1"/>
    <col min="11746" max="11754" width="9" style="41"/>
    <col min="11755" max="11755" width="9.5" style="41" customWidth="1"/>
    <col min="11756" max="12000" width="9" style="41"/>
    <col min="12001" max="12001" width="21.75" style="41" customWidth="1"/>
    <col min="12002" max="12010" width="9" style="41"/>
    <col min="12011" max="12011" width="9.5" style="41" customWidth="1"/>
    <col min="12012" max="12256" width="9" style="41"/>
    <col min="12257" max="12257" width="21.75" style="41" customWidth="1"/>
    <col min="12258" max="12266" width="9" style="41"/>
    <col min="12267" max="12267" width="9.5" style="41" customWidth="1"/>
    <col min="12268" max="12512" width="9" style="41"/>
    <col min="12513" max="12513" width="21.75" style="41" customWidth="1"/>
    <col min="12514" max="12522" width="9" style="41"/>
    <col min="12523" max="12523" width="9.5" style="41" customWidth="1"/>
    <col min="12524" max="12768" width="9" style="41"/>
    <col min="12769" max="12769" width="21.75" style="41" customWidth="1"/>
    <col min="12770" max="12778" width="9" style="41"/>
    <col min="12779" max="12779" width="9.5" style="41" customWidth="1"/>
    <col min="12780" max="13024" width="9" style="41"/>
    <col min="13025" max="13025" width="21.75" style="41" customWidth="1"/>
    <col min="13026" max="13034" width="9" style="41"/>
    <col min="13035" max="13035" width="9.5" style="41" customWidth="1"/>
    <col min="13036" max="13280" width="9" style="41"/>
    <col min="13281" max="13281" width="21.75" style="41" customWidth="1"/>
    <col min="13282" max="13290" width="9" style="41"/>
    <col min="13291" max="13291" width="9.5" style="41" customWidth="1"/>
    <col min="13292" max="13536" width="9" style="41"/>
    <col min="13537" max="13537" width="21.75" style="41" customWidth="1"/>
    <col min="13538" max="13546" width="9" style="41"/>
    <col min="13547" max="13547" width="9.5" style="41" customWidth="1"/>
    <col min="13548" max="13792" width="9" style="41"/>
    <col min="13793" max="13793" width="21.75" style="41" customWidth="1"/>
    <col min="13794" max="13802" width="9" style="41"/>
    <col min="13803" max="13803" width="9.5" style="41" customWidth="1"/>
    <col min="13804" max="14048" width="9" style="41"/>
    <col min="14049" max="14049" width="21.75" style="41" customWidth="1"/>
    <col min="14050" max="14058" width="9" style="41"/>
    <col min="14059" max="14059" width="9.5" style="41" customWidth="1"/>
    <col min="14060" max="14304" width="9" style="41"/>
    <col min="14305" max="14305" width="21.75" style="41" customWidth="1"/>
    <col min="14306" max="14314" width="9" style="41"/>
    <col min="14315" max="14315" width="9.5" style="41" customWidth="1"/>
    <col min="14316" max="14560" width="9" style="41"/>
    <col min="14561" max="14561" width="21.75" style="41" customWidth="1"/>
    <col min="14562" max="14570" width="9" style="41"/>
    <col min="14571" max="14571" width="9.5" style="41" customWidth="1"/>
    <col min="14572" max="14816" width="9" style="41"/>
    <col min="14817" max="14817" width="21.75" style="41" customWidth="1"/>
    <col min="14818" max="14826" width="9" style="41"/>
    <col min="14827" max="14827" width="9.5" style="41" customWidth="1"/>
    <col min="14828" max="15072" width="9" style="41"/>
    <col min="15073" max="15073" width="21.75" style="41" customWidth="1"/>
    <col min="15074" max="15082" width="9" style="41"/>
    <col min="15083" max="15083" width="9.5" style="41" customWidth="1"/>
    <col min="15084" max="15328" width="9" style="41"/>
    <col min="15329" max="15329" width="21.75" style="41" customWidth="1"/>
    <col min="15330" max="15338" width="9" style="41"/>
    <col min="15339" max="15339" width="9.5" style="41" customWidth="1"/>
    <col min="15340" max="15584" width="9" style="41"/>
    <col min="15585" max="15585" width="21.75" style="41" customWidth="1"/>
    <col min="15586" max="15594" width="9" style="41"/>
    <col min="15595" max="15595" width="9.5" style="41" customWidth="1"/>
    <col min="15596" max="15840" width="9" style="41"/>
    <col min="15841" max="15841" width="21.75" style="41" customWidth="1"/>
    <col min="15842" max="15850" width="9" style="41"/>
    <col min="15851" max="15851" width="9.5" style="41" customWidth="1"/>
    <col min="15852" max="16096" width="9" style="41"/>
    <col min="16097" max="16097" width="21.75" style="41" customWidth="1"/>
    <col min="16098" max="16106" width="9" style="41"/>
    <col min="16107" max="16107" width="9.5" style="41" customWidth="1"/>
    <col min="16108" max="16352" width="9" style="41"/>
    <col min="16353" max="16376" width="9" style="1"/>
  </cols>
  <sheetData>
    <row r="1" spans="1:1">
      <c r="A1" s="41" t="s">
        <v>0</v>
      </c>
    </row>
    <row r="2" s="41" customFormat="1" ht="25" customHeight="1" spans="1:4">
      <c r="A2" s="43" t="s">
        <v>1</v>
      </c>
      <c r="B2" s="43"/>
      <c r="C2" s="44"/>
      <c r="D2" s="43"/>
    </row>
    <row r="3" s="41" customFormat="1" spans="1:4">
      <c r="A3" s="45"/>
      <c r="B3" s="46"/>
      <c r="C3" s="46"/>
      <c r="D3" s="47" t="s">
        <v>2</v>
      </c>
    </row>
    <row r="4" s="41" customFormat="1" ht="16" customHeight="1" spans="1:4">
      <c r="A4" s="48" t="s">
        <v>3</v>
      </c>
      <c r="B4" s="49" t="s">
        <v>4</v>
      </c>
      <c r="C4" s="50" t="s">
        <v>5</v>
      </c>
      <c r="D4" s="10" t="s">
        <v>6</v>
      </c>
    </row>
    <row r="5" s="41" customFormat="1" ht="36" customHeight="1" spans="1:4">
      <c r="A5" s="48"/>
      <c r="B5" s="49"/>
      <c r="C5" s="50"/>
      <c r="D5" s="11"/>
    </row>
    <row r="6" s="41" customFormat="1" ht="18" hidden="1" customHeight="1" spans="1:4">
      <c r="A6" s="51" t="s">
        <v>7</v>
      </c>
      <c r="B6" s="52">
        <f>SUM(B8:B13,B37)</f>
        <v>238702.142857143</v>
      </c>
      <c r="C6" s="53">
        <f>SUM(C8:C13,C37)</f>
        <v>254092.714285714</v>
      </c>
      <c r="D6" s="54">
        <f t="shared" ref="D6:D13" si="0">(C6/B6-1)*100</f>
        <v>6.44760505471553</v>
      </c>
    </row>
    <row r="7" s="41" customFormat="1" ht="18" hidden="1" customHeight="1" spans="1:4">
      <c r="A7" s="55" t="s">
        <v>8</v>
      </c>
      <c r="B7" s="56"/>
      <c r="C7" s="57"/>
      <c r="D7" s="58"/>
    </row>
    <row r="8" s="41" customFormat="1" ht="18" hidden="1" customHeight="1" spans="1:4">
      <c r="A8" s="59" t="s">
        <v>9</v>
      </c>
      <c r="B8" s="56">
        <f>B15/0.35*0.5+644</f>
        <v>73541.1428571429</v>
      </c>
      <c r="C8" s="57">
        <f>C15/0.35*0.5</f>
        <v>75442.8571428571</v>
      </c>
      <c r="D8" s="58">
        <f t="shared" si="0"/>
        <v>2.58591886368758</v>
      </c>
    </row>
    <row r="9" s="41" customFormat="1" ht="18" hidden="1" customHeight="1" spans="1:4">
      <c r="A9" s="59" t="s">
        <v>10</v>
      </c>
      <c r="B9" s="56">
        <v>51</v>
      </c>
      <c r="C9" s="57">
        <v>75</v>
      </c>
      <c r="D9" s="58">
        <f t="shared" si="0"/>
        <v>47.0588235294118</v>
      </c>
    </row>
    <row r="10" s="41" customFormat="1" ht="18" hidden="1" customHeight="1" spans="1:4">
      <c r="A10" s="59" t="s">
        <v>11</v>
      </c>
      <c r="B10" s="56">
        <f>B16/0.28*0.6+B17/0.28*0.6</f>
        <v>14453.5714285714</v>
      </c>
      <c r="C10" s="57">
        <f>C16/0.28*0.6+C17/0.28*0.6</f>
        <v>18780</v>
      </c>
      <c r="D10" s="58">
        <f t="shared" si="0"/>
        <v>29.9332839140104</v>
      </c>
    </row>
    <row r="11" s="41" customFormat="1" ht="18" hidden="1" customHeight="1" spans="1:4">
      <c r="A11" s="59" t="s">
        <v>12</v>
      </c>
      <c r="B11" s="56">
        <f>B15/0.35*0.15+644</f>
        <v>22513.1428571429</v>
      </c>
      <c r="C11" s="57">
        <f>C15/0.35*0.15</f>
        <v>22632.8571428571</v>
      </c>
      <c r="D11" s="58">
        <f t="shared" si="0"/>
        <v>0.531752880856895</v>
      </c>
    </row>
    <row r="12" s="41" customFormat="1" ht="18" hidden="1" customHeight="1" spans="1:4">
      <c r="A12" s="59" t="s">
        <v>13</v>
      </c>
      <c r="B12" s="56">
        <f>B16/0.28*0.12+B17/0.28*0.12</f>
        <v>2890.71428571429</v>
      </c>
      <c r="C12" s="57">
        <f>C16/0.28*0.12+C17/0.28*0.12</f>
        <v>3756</v>
      </c>
      <c r="D12" s="58">
        <f t="shared" si="0"/>
        <v>29.9332839140104</v>
      </c>
    </row>
    <row r="13" s="41" customFormat="1" ht="18" hidden="1" customHeight="1" spans="1:4">
      <c r="A13" s="59" t="s">
        <v>14</v>
      </c>
      <c r="B13" s="56">
        <f>B27/0.7*0.3</f>
        <v>89.5714285714286</v>
      </c>
      <c r="C13" s="57">
        <f>C27/0.7*0.3</f>
        <v>96</v>
      </c>
      <c r="D13" s="58">
        <f t="shared" si="0"/>
        <v>7.17703349282295</v>
      </c>
    </row>
    <row r="14" s="41" customFormat="1" ht="18" customHeight="1" spans="1:4">
      <c r="A14" s="55" t="s">
        <v>15</v>
      </c>
      <c r="B14" s="56">
        <f>SUM(B15:B27)</f>
        <v>92690</v>
      </c>
      <c r="C14" s="57">
        <f>SUM(C15:C27)</f>
        <v>105200</v>
      </c>
      <c r="D14" s="58">
        <f t="shared" ref="D14:D46" si="1">ROUND(IF(B14=0,0,(C14/B14-1)*100),1)</f>
        <v>13.5</v>
      </c>
    </row>
    <row r="15" s="41" customFormat="1" ht="18" customHeight="1" spans="1:4">
      <c r="A15" s="60" t="s">
        <v>16</v>
      </c>
      <c r="B15" s="56">
        <v>51028</v>
      </c>
      <c r="C15" s="57">
        <v>52810</v>
      </c>
      <c r="D15" s="58">
        <f t="shared" si="1"/>
        <v>3.5</v>
      </c>
    </row>
    <row r="16" s="41" customFormat="1" ht="18" customHeight="1" spans="1:4">
      <c r="A16" s="60" t="s">
        <v>17</v>
      </c>
      <c r="B16" s="56">
        <v>5534</v>
      </c>
      <c r="C16" s="57">
        <v>7616</v>
      </c>
      <c r="D16" s="58">
        <f t="shared" si="1"/>
        <v>37.6</v>
      </c>
    </row>
    <row r="17" s="41" customFormat="1" ht="18" customHeight="1" spans="1:4">
      <c r="A17" s="60" t="s">
        <v>18</v>
      </c>
      <c r="B17" s="56">
        <v>1211</v>
      </c>
      <c r="C17" s="57">
        <v>1148</v>
      </c>
      <c r="D17" s="58">
        <f t="shared" si="1"/>
        <v>-5.2</v>
      </c>
    </row>
    <row r="18" s="41" customFormat="1" ht="18" customHeight="1" spans="1:4">
      <c r="A18" s="60" t="s">
        <v>19</v>
      </c>
      <c r="B18" s="56">
        <v>33</v>
      </c>
      <c r="C18" s="57">
        <v>2500</v>
      </c>
      <c r="D18" s="58">
        <f t="shared" si="1"/>
        <v>7475.8</v>
      </c>
    </row>
    <row r="19" s="41" customFormat="1" ht="18" customHeight="1" spans="1:4">
      <c r="A19" s="60" t="s">
        <v>20</v>
      </c>
      <c r="B19" s="56">
        <v>9924</v>
      </c>
      <c r="C19" s="57">
        <v>10200</v>
      </c>
      <c r="D19" s="58">
        <f t="shared" si="1"/>
        <v>2.8</v>
      </c>
    </row>
    <row r="20" s="41" customFormat="1" ht="18" customHeight="1" spans="1:4">
      <c r="A20" s="60" t="s">
        <v>21</v>
      </c>
      <c r="B20" s="56">
        <v>2040</v>
      </c>
      <c r="C20" s="57">
        <v>2200</v>
      </c>
      <c r="D20" s="58">
        <f t="shared" si="1"/>
        <v>7.8</v>
      </c>
    </row>
    <row r="21" s="41" customFormat="1" ht="18" customHeight="1" spans="1:4">
      <c r="A21" s="60" t="s">
        <v>22</v>
      </c>
      <c r="B21" s="56">
        <v>2151</v>
      </c>
      <c r="C21" s="57">
        <v>2300</v>
      </c>
      <c r="D21" s="58">
        <f t="shared" si="1"/>
        <v>6.9</v>
      </c>
    </row>
    <row r="22" s="41" customFormat="1" ht="18" customHeight="1" spans="1:4">
      <c r="A22" s="60" t="s">
        <v>23</v>
      </c>
      <c r="B22" s="56">
        <v>2424</v>
      </c>
      <c r="C22" s="57">
        <v>2600</v>
      </c>
      <c r="D22" s="58">
        <f t="shared" si="1"/>
        <v>7.3</v>
      </c>
    </row>
    <row r="23" s="41" customFormat="1" ht="18" customHeight="1" spans="1:4">
      <c r="A23" s="60" t="s">
        <v>24</v>
      </c>
      <c r="B23" s="56">
        <v>5496</v>
      </c>
      <c r="C23" s="57">
        <v>4900</v>
      </c>
      <c r="D23" s="58">
        <f t="shared" si="1"/>
        <v>-10.8</v>
      </c>
    </row>
    <row r="24" s="41" customFormat="1" ht="18" customHeight="1" spans="1:4">
      <c r="A24" s="60" t="s">
        <v>25</v>
      </c>
      <c r="B24" s="56">
        <v>1694</v>
      </c>
      <c r="C24" s="57">
        <v>1702</v>
      </c>
      <c r="D24" s="58">
        <f t="shared" si="1"/>
        <v>0.5</v>
      </c>
    </row>
    <row r="25" s="41" customFormat="1" ht="18" customHeight="1" spans="1:4">
      <c r="A25" s="60" t="s">
        <v>26</v>
      </c>
      <c r="B25" s="61">
        <v>-544</v>
      </c>
      <c r="C25" s="57">
        <v>4500</v>
      </c>
      <c r="D25" s="58">
        <f t="shared" si="1"/>
        <v>-927.2</v>
      </c>
    </row>
    <row r="26" s="41" customFormat="1" ht="18" customHeight="1" spans="1:4">
      <c r="A26" s="60" t="s">
        <v>27</v>
      </c>
      <c r="B26" s="56">
        <v>11490</v>
      </c>
      <c r="C26" s="57">
        <v>12500</v>
      </c>
      <c r="D26" s="58">
        <f t="shared" si="1"/>
        <v>8.8</v>
      </c>
    </row>
    <row r="27" s="41" customFormat="1" ht="18" customHeight="1" spans="1:4">
      <c r="A27" s="60" t="s">
        <v>28</v>
      </c>
      <c r="B27" s="56">
        <v>209</v>
      </c>
      <c r="C27" s="57">
        <v>224</v>
      </c>
      <c r="D27" s="58">
        <f t="shared" si="1"/>
        <v>7.2</v>
      </c>
    </row>
    <row r="28" s="41" customFormat="1" ht="18" customHeight="1" spans="1:4">
      <c r="A28" s="55" t="s">
        <v>29</v>
      </c>
      <c r="B28" s="56">
        <f>SUM(B31:B36,B29)</f>
        <v>32473</v>
      </c>
      <c r="C28" s="57">
        <f>SUM(C31:C36,C29)</f>
        <v>28110</v>
      </c>
      <c r="D28" s="58">
        <f t="shared" si="1"/>
        <v>-13.4</v>
      </c>
    </row>
    <row r="29" s="41" customFormat="1" ht="18" customHeight="1" spans="1:4">
      <c r="A29" s="60" t="s">
        <v>30</v>
      </c>
      <c r="B29" s="56">
        <v>6282</v>
      </c>
      <c r="C29" s="57">
        <v>6200</v>
      </c>
      <c r="D29" s="58">
        <f t="shared" si="1"/>
        <v>-1.3</v>
      </c>
    </row>
    <row r="30" s="41" customFormat="1" ht="18" customHeight="1" spans="1:4">
      <c r="A30" s="60" t="s">
        <v>31</v>
      </c>
      <c r="B30" s="56">
        <v>6079</v>
      </c>
      <c r="C30" s="57">
        <v>6000</v>
      </c>
      <c r="D30" s="58">
        <f t="shared" si="1"/>
        <v>-1.3</v>
      </c>
    </row>
    <row r="31" s="41" customFormat="1" ht="18" customHeight="1" spans="1:4">
      <c r="A31" s="60" t="s">
        <v>32</v>
      </c>
      <c r="B31" s="56">
        <v>5463</v>
      </c>
      <c r="C31" s="57">
        <v>5000</v>
      </c>
      <c r="D31" s="58">
        <f t="shared" si="1"/>
        <v>-8.5</v>
      </c>
    </row>
    <row r="32" s="41" customFormat="1" ht="18" customHeight="1" spans="1:4">
      <c r="A32" s="60" t="s">
        <v>33</v>
      </c>
      <c r="B32" s="56">
        <v>5129</v>
      </c>
      <c r="C32" s="57">
        <v>5500</v>
      </c>
      <c r="D32" s="58">
        <f t="shared" si="1"/>
        <v>7.2</v>
      </c>
    </row>
    <row r="33" s="41" customFormat="1" ht="18" customHeight="1" spans="1:4">
      <c r="A33" s="60" t="s">
        <v>34</v>
      </c>
      <c r="B33" s="56"/>
      <c r="C33" s="57"/>
      <c r="D33" s="58">
        <f t="shared" si="1"/>
        <v>0</v>
      </c>
    </row>
    <row r="34" s="41" customFormat="1" ht="18" customHeight="1" spans="1:4">
      <c r="A34" s="60" t="s">
        <v>35</v>
      </c>
      <c r="B34" s="56">
        <v>11162</v>
      </c>
      <c r="C34" s="57">
        <v>9110</v>
      </c>
      <c r="D34" s="58">
        <f t="shared" si="1"/>
        <v>-18.4</v>
      </c>
    </row>
    <row r="35" s="41" customFormat="1" ht="18" customHeight="1" spans="1:4">
      <c r="A35" s="60" t="s">
        <v>36</v>
      </c>
      <c r="B35" s="56">
        <v>277</v>
      </c>
      <c r="C35" s="57">
        <v>300</v>
      </c>
      <c r="D35" s="58">
        <f t="shared" si="1"/>
        <v>8.3</v>
      </c>
    </row>
    <row r="36" s="41" customFormat="1" ht="18" customHeight="1" spans="1:4">
      <c r="A36" s="60" t="s">
        <v>37</v>
      </c>
      <c r="B36" s="56">
        <v>4160</v>
      </c>
      <c r="C36" s="57">
        <v>2000</v>
      </c>
      <c r="D36" s="58">
        <f t="shared" si="1"/>
        <v>-51.9</v>
      </c>
    </row>
    <row r="37" s="41" customFormat="1" ht="16" customHeight="1" spans="1:4">
      <c r="A37" s="51" t="s">
        <v>38</v>
      </c>
      <c r="B37" s="62">
        <f>B14+B28</f>
        <v>125163</v>
      </c>
      <c r="C37" s="63">
        <f>C14+C28</f>
        <v>133310</v>
      </c>
      <c r="D37" s="54">
        <f t="shared" si="1"/>
        <v>6.5</v>
      </c>
    </row>
    <row r="38" ht="22" customHeight="1" spans="1:5">
      <c r="A38" s="64" t="s">
        <v>39</v>
      </c>
      <c r="B38" s="52">
        <f>B39</f>
        <v>0</v>
      </c>
      <c r="C38" s="53">
        <f>C39</f>
        <v>301065</v>
      </c>
      <c r="D38" s="54">
        <f t="shared" si="1"/>
        <v>0</v>
      </c>
      <c r="E38" s="65">
        <v>0</v>
      </c>
    </row>
    <row r="39" ht="20" customHeight="1" spans="1:5">
      <c r="A39" s="66" t="s">
        <v>40</v>
      </c>
      <c r="B39" s="56"/>
      <c r="C39" s="57">
        <f>C40+C47+C82</f>
        <v>301065</v>
      </c>
      <c r="D39" s="58">
        <f t="shared" si="1"/>
        <v>0</v>
      </c>
      <c r="E39" s="65">
        <v>0</v>
      </c>
    </row>
    <row r="40" ht="20" customHeight="1" spans="1:5">
      <c r="A40" s="66" t="s">
        <v>41</v>
      </c>
      <c r="B40" s="56"/>
      <c r="C40" s="57">
        <f>SUM(C41:C46)</f>
        <v>10998</v>
      </c>
      <c r="D40" s="58">
        <f t="shared" si="1"/>
        <v>0</v>
      </c>
      <c r="E40" s="65">
        <v>0</v>
      </c>
    </row>
    <row r="41" ht="20" customHeight="1" spans="1:5">
      <c r="A41" s="67" t="s">
        <v>42</v>
      </c>
      <c r="B41" s="56"/>
      <c r="C41" s="57">
        <v>66</v>
      </c>
      <c r="D41" s="58">
        <f t="shared" si="1"/>
        <v>0</v>
      </c>
      <c r="E41" s="65">
        <v>0</v>
      </c>
    </row>
    <row r="42" ht="20" customHeight="1" spans="1:5">
      <c r="A42" s="67" t="s">
        <v>43</v>
      </c>
      <c r="B42" s="56"/>
      <c r="C42" s="57">
        <v>250</v>
      </c>
      <c r="D42" s="58">
        <f t="shared" si="1"/>
        <v>0</v>
      </c>
      <c r="E42" s="65">
        <v>0</v>
      </c>
    </row>
    <row r="43" ht="20" customHeight="1" spans="1:5">
      <c r="A43" s="67" t="s">
        <v>44</v>
      </c>
      <c r="B43" s="52"/>
      <c r="C43" s="57">
        <v>1681</v>
      </c>
      <c r="D43" s="54">
        <f t="shared" si="1"/>
        <v>0</v>
      </c>
      <c r="E43" s="65">
        <v>0</v>
      </c>
    </row>
    <row r="44" ht="20" customHeight="1" spans="1:5">
      <c r="A44" s="67" t="s">
        <v>45</v>
      </c>
      <c r="B44" s="52"/>
      <c r="C44" s="57"/>
      <c r="D44" s="54">
        <f t="shared" si="1"/>
        <v>0</v>
      </c>
      <c r="E44" s="65">
        <v>0</v>
      </c>
    </row>
    <row r="45" ht="20" customHeight="1" spans="1:5">
      <c r="A45" s="67" t="s">
        <v>46</v>
      </c>
      <c r="B45" s="52"/>
      <c r="C45" s="57">
        <v>7346</v>
      </c>
      <c r="D45" s="54">
        <f t="shared" si="1"/>
        <v>0</v>
      </c>
      <c r="E45" s="65">
        <v>0</v>
      </c>
    </row>
    <row r="46" ht="20" customHeight="1" spans="1:5">
      <c r="A46" s="67" t="s">
        <v>47</v>
      </c>
      <c r="B46" s="68"/>
      <c r="C46" s="69">
        <v>1655</v>
      </c>
      <c r="D46" s="54">
        <f t="shared" si="1"/>
        <v>0</v>
      </c>
      <c r="E46" s="65">
        <v>0</v>
      </c>
    </row>
    <row r="47" ht="20" customHeight="1" spans="1:4">
      <c r="A47" s="67" t="s">
        <v>48</v>
      </c>
      <c r="B47" s="70"/>
      <c r="C47" s="71">
        <f>SUM(C48:C81)</f>
        <v>282900</v>
      </c>
      <c r="D47" s="70"/>
    </row>
    <row r="48" ht="20" customHeight="1" spans="1:4">
      <c r="A48" s="67" t="s">
        <v>49</v>
      </c>
      <c r="B48" s="70"/>
      <c r="C48" s="71"/>
      <c r="D48" s="70"/>
    </row>
    <row r="49" ht="20" customHeight="1" spans="1:4">
      <c r="A49" s="72" t="s">
        <v>50</v>
      </c>
      <c r="B49" s="70"/>
      <c r="C49" s="71">
        <v>75907</v>
      </c>
      <c r="D49" s="70"/>
    </row>
    <row r="50" ht="20" customHeight="1" spans="1:4">
      <c r="A50" s="73" t="s">
        <v>51</v>
      </c>
      <c r="B50" s="70"/>
      <c r="C50" s="71">
        <v>28072</v>
      </c>
      <c r="D50" s="70"/>
    </row>
    <row r="51" ht="20" customHeight="1" spans="1:4">
      <c r="A51" s="73" t="s">
        <v>52</v>
      </c>
      <c r="B51" s="70"/>
      <c r="C51" s="71">
        <v>18356</v>
      </c>
      <c r="D51" s="70"/>
    </row>
    <row r="52" ht="20" customHeight="1" spans="1:4">
      <c r="A52" s="73" t="s">
        <v>53</v>
      </c>
      <c r="B52" s="70"/>
      <c r="C52" s="71"/>
      <c r="D52" s="70"/>
    </row>
    <row r="53" ht="20" customHeight="1" spans="1:4">
      <c r="A53" s="73" t="s">
        <v>54</v>
      </c>
      <c r="B53" s="70"/>
      <c r="C53" s="71"/>
      <c r="D53" s="70"/>
    </row>
    <row r="54" ht="20" customHeight="1" spans="1:4">
      <c r="A54" s="73" t="s">
        <v>55</v>
      </c>
      <c r="B54" s="70"/>
      <c r="C54" s="71">
        <v>6412</v>
      </c>
      <c r="D54" s="70"/>
    </row>
    <row r="55" ht="20" customHeight="1" spans="1:4">
      <c r="A55" s="73" t="s">
        <v>56</v>
      </c>
      <c r="B55" s="70"/>
      <c r="C55" s="71">
        <v>3140</v>
      </c>
      <c r="D55" s="70"/>
    </row>
    <row r="56" ht="20" customHeight="1" spans="1:4">
      <c r="A56" s="73" t="s">
        <v>57</v>
      </c>
      <c r="B56" s="70"/>
      <c r="C56" s="71">
        <v>46115</v>
      </c>
      <c r="D56" s="70"/>
    </row>
    <row r="57" ht="20" customHeight="1" spans="1:4">
      <c r="A57" s="73" t="s">
        <v>58</v>
      </c>
      <c r="B57" s="70"/>
      <c r="C57" s="71"/>
      <c r="D57" s="70"/>
    </row>
    <row r="58" ht="20" customHeight="1" spans="1:4">
      <c r="A58" s="73" t="s">
        <v>59</v>
      </c>
      <c r="B58" s="70"/>
      <c r="C58" s="71"/>
      <c r="D58" s="70"/>
    </row>
    <row r="59" ht="20" customHeight="1" spans="1:4">
      <c r="A59" s="73" t="s">
        <v>60</v>
      </c>
      <c r="B59" s="70"/>
      <c r="C59" s="71">
        <v>22174</v>
      </c>
      <c r="D59" s="70"/>
    </row>
    <row r="60" ht="20" customHeight="1" spans="1:4">
      <c r="A60" s="74" t="s">
        <v>61</v>
      </c>
      <c r="B60" s="70"/>
      <c r="C60" s="71"/>
      <c r="D60" s="70"/>
    </row>
    <row r="61" ht="20" customHeight="1" spans="1:4">
      <c r="A61" s="74" t="s">
        <v>62</v>
      </c>
      <c r="B61" s="70"/>
      <c r="C61" s="71"/>
      <c r="D61" s="70"/>
    </row>
    <row r="62" ht="20" customHeight="1" spans="1:4">
      <c r="A62" s="74" t="s">
        <v>63</v>
      </c>
      <c r="B62" s="70"/>
      <c r="C62" s="71"/>
      <c r="D62" s="70"/>
    </row>
    <row r="63" ht="20" customHeight="1" spans="1:4">
      <c r="A63" s="74" t="s">
        <v>64</v>
      </c>
      <c r="B63" s="70"/>
      <c r="C63" s="71"/>
      <c r="D63" s="70"/>
    </row>
    <row r="64" ht="20" customHeight="1" spans="1:4">
      <c r="A64" s="74" t="s">
        <v>65</v>
      </c>
      <c r="B64" s="70"/>
      <c r="C64" s="71">
        <v>18921</v>
      </c>
      <c r="D64" s="70"/>
    </row>
    <row r="65" ht="20" customHeight="1" spans="1:4">
      <c r="A65" s="74" t="s">
        <v>66</v>
      </c>
      <c r="B65" s="70"/>
      <c r="C65" s="71"/>
      <c r="D65" s="70"/>
    </row>
    <row r="66" ht="20" customHeight="1" spans="1:4">
      <c r="A66" s="74" t="s">
        <v>67</v>
      </c>
      <c r="B66" s="70"/>
      <c r="C66" s="71"/>
      <c r="D66" s="70"/>
    </row>
    <row r="67" ht="20" customHeight="1" spans="1:4">
      <c r="A67" s="74" t="s">
        <v>68</v>
      </c>
      <c r="B67" s="70"/>
      <c r="C67" s="71">
        <v>41023</v>
      </c>
      <c r="D67" s="70"/>
    </row>
    <row r="68" ht="20" customHeight="1" spans="1:4">
      <c r="A68" s="74" t="s">
        <v>69</v>
      </c>
      <c r="B68" s="70"/>
      <c r="C68" s="71">
        <v>10123</v>
      </c>
      <c r="D68" s="70"/>
    </row>
    <row r="69" ht="20" customHeight="1" spans="1:4">
      <c r="A69" s="74" t="s">
        <v>70</v>
      </c>
      <c r="B69" s="70"/>
      <c r="C69" s="71">
        <v>650</v>
      </c>
      <c r="D69" s="70"/>
    </row>
    <row r="70" ht="20" customHeight="1" spans="1:4">
      <c r="A70" s="74" t="s">
        <v>71</v>
      </c>
      <c r="B70" s="70"/>
      <c r="C70" s="71"/>
      <c r="D70" s="70"/>
    </row>
    <row r="71" ht="20" customHeight="1" spans="1:4">
      <c r="A71" s="74" t="s">
        <v>72</v>
      </c>
      <c r="B71" s="70"/>
      <c r="C71" s="71">
        <v>8223</v>
      </c>
      <c r="D71" s="70"/>
    </row>
    <row r="72" ht="20" customHeight="1" spans="1:4">
      <c r="A72" s="74" t="s">
        <v>73</v>
      </c>
      <c r="B72" s="70"/>
      <c r="C72" s="71"/>
      <c r="D72" s="70"/>
    </row>
    <row r="73" ht="20" customHeight="1" spans="1:4">
      <c r="A73" s="74" t="s">
        <v>74</v>
      </c>
      <c r="B73" s="70"/>
      <c r="C73" s="71"/>
      <c r="D73" s="70"/>
    </row>
    <row r="74" ht="20" customHeight="1" spans="1:4">
      <c r="A74" s="74" t="s">
        <v>75</v>
      </c>
      <c r="B74" s="70"/>
      <c r="C74" s="71"/>
      <c r="D74" s="70"/>
    </row>
    <row r="75" ht="20" customHeight="1" spans="1:4">
      <c r="A75" s="74" t="s">
        <v>76</v>
      </c>
      <c r="B75" s="70"/>
      <c r="C75" s="71"/>
      <c r="D75" s="70"/>
    </row>
    <row r="76" ht="20" customHeight="1" spans="1:4">
      <c r="A76" s="74" t="s">
        <v>77</v>
      </c>
      <c r="B76" s="70"/>
      <c r="C76" s="71"/>
      <c r="D76" s="70"/>
    </row>
    <row r="77" ht="20" customHeight="1" spans="1:4">
      <c r="A77" s="74" t="s">
        <v>78</v>
      </c>
      <c r="B77" s="70"/>
      <c r="C77" s="71">
        <v>3784</v>
      </c>
      <c r="D77" s="70"/>
    </row>
    <row r="78" ht="20" customHeight="1" spans="1:4">
      <c r="A78" s="74" t="s">
        <v>79</v>
      </c>
      <c r="B78" s="70"/>
      <c r="C78" s="71"/>
      <c r="D78" s="70"/>
    </row>
    <row r="79" ht="20" customHeight="1" spans="1:4">
      <c r="A79" s="74" t="s">
        <v>80</v>
      </c>
      <c r="B79" s="70"/>
      <c r="C79" s="71"/>
      <c r="D79" s="70"/>
    </row>
    <row r="80" ht="20" customHeight="1" spans="1:4">
      <c r="A80" s="74" t="s">
        <v>81</v>
      </c>
      <c r="B80" s="70"/>
      <c r="C80" s="71"/>
      <c r="D80" s="70"/>
    </row>
    <row r="81" ht="20" customHeight="1" spans="1:4">
      <c r="A81" s="73" t="s">
        <v>82</v>
      </c>
      <c r="B81" s="70"/>
      <c r="C81" s="71"/>
      <c r="D81" s="70"/>
    </row>
    <row r="82" ht="20" customHeight="1" spans="1:4">
      <c r="A82" s="73" t="s">
        <v>83</v>
      </c>
      <c r="B82" s="70"/>
      <c r="C82" s="71">
        <f>SUM(C83:C103)</f>
        <v>7167</v>
      </c>
      <c r="D82" s="70"/>
    </row>
    <row r="83" ht="20" customHeight="1" spans="1:4">
      <c r="A83" s="73" t="s">
        <v>84</v>
      </c>
      <c r="B83" s="70"/>
      <c r="C83" s="71">
        <v>50</v>
      </c>
      <c r="D83" s="70"/>
    </row>
    <row r="84" ht="20" customHeight="1" spans="1:4">
      <c r="A84" s="73" t="s">
        <v>85</v>
      </c>
      <c r="B84" s="70"/>
      <c r="C84" s="71"/>
      <c r="D84" s="70"/>
    </row>
    <row r="85" ht="20" customHeight="1" spans="1:4">
      <c r="A85" s="73" t="s">
        <v>86</v>
      </c>
      <c r="B85" s="70"/>
      <c r="C85" s="71"/>
      <c r="D85" s="70"/>
    </row>
    <row r="86" ht="20" customHeight="1" spans="1:4">
      <c r="A86" s="73" t="s">
        <v>87</v>
      </c>
      <c r="B86" s="70"/>
      <c r="C86" s="71"/>
      <c r="D86" s="70"/>
    </row>
    <row r="87" ht="20" customHeight="1" spans="1:4">
      <c r="A87" s="73" t="s">
        <v>88</v>
      </c>
      <c r="B87" s="70"/>
      <c r="C87" s="71"/>
      <c r="D87" s="70"/>
    </row>
    <row r="88" ht="20" customHeight="1" spans="1:4">
      <c r="A88" s="73" t="s">
        <v>89</v>
      </c>
      <c r="B88" s="70"/>
      <c r="C88" s="71"/>
      <c r="D88" s="70"/>
    </row>
    <row r="89" ht="20" customHeight="1" spans="1:4">
      <c r="A89" s="73" t="s">
        <v>90</v>
      </c>
      <c r="B89" s="70"/>
      <c r="C89" s="71"/>
      <c r="D89" s="70"/>
    </row>
    <row r="90" ht="20" customHeight="1" spans="1:4">
      <c r="A90" s="73" t="s">
        <v>91</v>
      </c>
      <c r="B90" s="70"/>
      <c r="C90" s="71">
        <v>1711</v>
      </c>
      <c r="D90" s="70"/>
    </row>
    <row r="91" ht="20" customHeight="1" spans="1:4">
      <c r="A91" s="73" t="s">
        <v>92</v>
      </c>
      <c r="B91" s="70"/>
      <c r="C91" s="71">
        <v>1273</v>
      </c>
      <c r="D91" s="70"/>
    </row>
    <row r="92" ht="20" customHeight="1" spans="1:4">
      <c r="A92" s="73" t="s">
        <v>93</v>
      </c>
      <c r="B92" s="70"/>
      <c r="C92" s="71"/>
      <c r="D92" s="70"/>
    </row>
    <row r="93" ht="20" customHeight="1" spans="1:4">
      <c r="A93" s="73" t="s">
        <v>94</v>
      </c>
      <c r="B93" s="70"/>
      <c r="C93" s="71">
        <v>20</v>
      </c>
      <c r="D93" s="70"/>
    </row>
    <row r="94" ht="20" customHeight="1" spans="1:4">
      <c r="A94" s="73" t="s">
        <v>95</v>
      </c>
      <c r="B94" s="70"/>
      <c r="C94" s="71">
        <v>4093</v>
      </c>
      <c r="D94" s="70"/>
    </row>
    <row r="95" ht="20" customHeight="1" spans="1:4">
      <c r="A95" s="73" t="s">
        <v>96</v>
      </c>
      <c r="B95" s="70"/>
      <c r="C95" s="71"/>
      <c r="D95" s="70"/>
    </row>
    <row r="96" ht="20" customHeight="1" spans="1:4">
      <c r="A96" s="73" t="s">
        <v>97</v>
      </c>
      <c r="B96" s="70"/>
      <c r="C96" s="71"/>
      <c r="D96" s="70"/>
    </row>
    <row r="97" ht="20" customHeight="1" spans="1:4">
      <c r="A97" s="73" t="s">
        <v>98</v>
      </c>
      <c r="B97" s="70"/>
      <c r="C97" s="71"/>
      <c r="D97" s="70"/>
    </row>
    <row r="98" ht="20" customHeight="1" spans="1:4">
      <c r="A98" s="73" t="s">
        <v>99</v>
      </c>
      <c r="B98" s="70"/>
      <c r="C98" s="71"/>
      <c r="D98" s="70"/>
    </row>
    <row r="99" ht="20" customHeight="1" spans="1:4">
      <c r="A99" s="73" t="s">
        <v>100</v>
      </c>
      <c r="B99" s="70"/>
      <c r="C99" s="71"/>
      <c r="D99" s="70"/>
    </row>
    <row r="100" ht="20" customHeight="1" spans="1:4">
      <c r="A100" s="73" t="s">
        <v>101</v>
      </c>
      <c r="B100" s="70"/>
      <c r="C100" s="71"/>
      <c r="D100" s="70"/>
    </row>
    <row r="101" ht="20" customHeight="1" spans="1:4">
      <c r="A101" s="73" t="s">
        <v>102</v>
      </c>
      <c r="B101" s="70"/>
      <c r="C101" s="71"/>
      <c r="D101" s="70"/>
    </row>
    <row r="102" ht="20" customHeight="1" spans="1:4">
      <c r="A102" s="73" t="s">
        <v>103</v>
      </c>
      <c r="B102" s="70"/>
      <c r="C102" s="71">
        <v>20</v>
      </c>
      <c r="D102" s="70"/>
    </row>
    <row r="103" ht="20" customHeight="1" spans="1:4">
      <c r="A103" s="72" t="s">
        <v>104</v>
      </c>
      <c r="B103" s="70"/>
      <c r="C103" s="71"/>
      <c r="D103" s="70"/>
    </row>
    <row r="104" ht="20" customHeight="1" spans="1:4">
      <c r="A104" s="67" t="s">
        <v>105</v>
      </c>
      <c r="B104" s="70"/>
      <c r="C104" s="71">
        <v>99399</v>
      </c>
      <c r="D104" s="70"/>
    </row>
    <row r="105" ht="20" customHeight="1" spans="1:4">
      <c r="A105" s="67" t="s">
        <v>106</v>
      </c>
      <c r="B105" s="70"/>
      <c r="C105" s="71">
        <v>174000</v>
      </c>
      <c r="D105" s="70"/>
    </row>
    <row r="106" ht="20" customHeight="1" spans="1:4">
      <c r="A106" s="67" t="s">
        <v>107</v>
      </c>
      <c r="B106" s="70"/>
      <c r="C106" s="71">
        <v>15000</v>
      </c>
      <c r="D106" s="70"/>
    </row>
    <row r="107" ht="20" customHeight="1" spans="1:4">
      <c r="A107" s="67" t="s">
        <v>108</v>
      </c>
      <c r="B107" s="70"/>
      <c r="C107" s="71">
        <v>24000</v>
      </c>
      <c r="D107" s="70"/>
    </row>
    <row r="108" ht="20" customHeight="1" spans="1:4">
      <c r="A108" s="67" t="s">
        <v>109</v>
      </c>
      <c r="B108" s="70"/>
      <c r="C108" s="71"/>
      <c r="D108" s="70"/>
    </row>
    <row r="109" ht="20" customHeight="1" spans="1:4">
      <c r="A109" s="67" t="s">
        <v>110</v>
      </c>
      <c r="B109" s="70"/>
      <c r="C109" s="71">
        <v>25639</v>
      </c>
      <c r="D109" s="70"/>
    </row>
    <row r="110" ht="20" customHeight="1" spans="1:4">
      <c r="A110" s="67" t="s">
        <v>111</v>
      </c>
      <c r="B110" s="70"/>
      <c r="C110" s="71"/>
      <c r="D110" s="70"/>
    </row>
    <row r="111" ht="18" customHeight="1" spans="1:4">
      <c r="A111" s="67" t="s">
        <v>112</v>
      </c>
      <c r="B111" s="70"/>
      <c r="C111" s="71"/>
      <c r="D111" s="70"/>
    </row>
    <row r="112" ht="18" customHeight="1" spans="1:4">
      <c r="A112" s="36"/>
      <c r="B112" s="70"/>
      <c r="C112" s="71"/>
      <c r="D112" s="70"/>
    </row>
    <row r="113" ht="18" customHeight="1" spans="1:4">
      <c r="A113" s="36"/>
      <c r="B113" s="70"/>
      <c r="C113" s="71"/>
      <c r="D113" s="70"/>
    </row>
    <row r="114" ht="18" customHeight="1" spans="1:4">
      <c r="A114" s="75" t="s">
        <v>113</v>
      </c>
      <c r="B114" s="70"/>
      <c r="C114" s="75">
        <f>C37+C38+C104+C105+C109</f>
        <v>733413</v>
      </c>
      <c r="D114" s="70"/>
    </row>
    <row r="115" ht="18" customHeight="1"/>
  </sheetData>
  <mergeCells count="6">
    <mergeCell ref="A2:D2"/>
    <mergeCell ref="B3:C3"/>
    <mergeCell ref="A4:A5"/>
    <mergeCell ref="B4:B5"/>
    <mergeCell ref="C4:C5"/>
    <mergeCell ref="D4:D5"/>
  </mergeCells>
  <printOptions horizontalCentered="1"/>
  <pageMargins left="0.751388888888889" right="0.751388888888889" top="0.629861111111111" bottom="0.802777777777778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showZeros="0" workbookViewId="0">
      <pane ySplit="7" topLeftCell="A29" activePane="bottomLeft" state="frozen"/>
      <selection/>
      <selection pane="bottomLeft" activeCell="G29" sqref="G29"/>
    </sheetView>
  </sheetViews>
  <sheetFormatPr defaultColWidth="9" defaultRowHeight="14.25" outlineLevelCol="4"/>
  <cols>
    <col min="1" max="1" width="10.5" style="2" customWidth="1"/>
    <col min="2" max="2" width="38.875" style="2" customWidth="1"/>
    <col min="3" max="3" width="14.375" style="3" customWidth="1"/>
    <col min="4" max="4" width="14.375" style="4" customWidth="1"/>
    <col min="5" max="5" width="13.75" style="4" customWidth="1"/>
    <col min="6" max="16357" width="9" style="1"/>
  </cols>
  <sheetData>
    <row r="1" spans="1:1">
      <c r="A1" s="2" t="s">
        <v>114</v>
      </c>
    </row>
    <row r="2" ht="13.5" spans="1:5">
      <c r="A2" s="5" t="s">
        <v>115</v>
      </c>
      <c r="B2" s="5"/>
      <c r="C2" s="5"/>
      <c r="D2" s="5"/>
      <c r="E2" s="5"/>
    </row>
    <row r="3" ht="13.5" spans="1:5">
      <c r="A3" s="5"/>
      <c r="B3" s="5"/>
      <c r="C3" s="5"/>
      <c r="D3" s="5"/>
      <c r="E3" s="5"/>
    </row>
    <row r="4" hidden="1" spans="4:5">
      <c r="D4" s="3"/>
      <c r="E4" s="3"/>
    </row>
    <row r="5" ht="13.5" spans="1:5">
      <c r="A5" s="6"/>
      <c r="B5" s="6"/>
      <c r="C5" s="7"/>
      <c r="D5" s="7"/>
      <c r="E5" s="8" t="s">
        <v>2</v>
      </c>
    </row>
    <row r="6" ht="14" customHeight="1" spans="1:5">
      <c r="A6" s="9" t="s">
        <v>116</v>
      </c>
      <c r="B6" s="9" t="s">
        <v>117</v>
      </c>
      <c r="C6" s="9" t="s">
        <v>4</v>
      </c>
      <c r="D6" s="9" t="s">
        <v>5</v>
      </c>
      <c r="E6" s="10" t="s">
        <v>6</v>
      </c>
    </row>
    <row r="7" ht="31" customHeight="1" spans="1:5">
      <c r="A7" s="9"/>
      <c r="B7" s="9"/>
      <c r="C7" s="9"/>
      <c r="D7" s="9"/>
      <c r="E7" s="11"/>
    </row>
    <row r="8" ht="24" customHeight="1" spans="1:5">
      <c r="A8" s="12">
        <v>201</v>
      </c>
      <c r="B8" s="12" t="s">
        <v>118</v>
      </c>
      <c r="C8" s="14">
        <v>42403</v>
      </c>
      <c r="D8" s="14">
        <v>63714</v>
      </c>
      <c r="E8" s="15">
        <f t="shared" ref="E8:E32" si="0">ROUND(IF(C8=0,0,(D8/C8-1)*100),1)</f>
        <v>50.3</v>
      </c>
    </row>
    <row r="9" ht="24" customHeight="1" spans="1:5">
      <c r="A9" s="12">
        <v>202</v>
      </c>
      <c r="B9" s="12" t="s">
        <v>119</v>
      </c>
      <c r="C9" s="14">
        <v>0</v>
      </c>
      <c r="D9" s="14">
        <v>0</v>
      </c>
      <c r="E9" s="15">
        <f t="shared" si="0"/>
        <v>0</v>
      </c>
    </row>
    <row r="10" ht="24" customHeight="1" spans="1:5">
      <c r="A10" s="12">
        <v>203</v>
      </c>
      <c r="B10" s="12" t="s">
        <v>120</v>
      </c>
      <c r="C10" s="14">
        <v>0</v>
      </c>
      <c r="D10" s="14">
        <v>0</v>
      </c>
      <c r="E10" s="15">
        <f t="shared" si="0"/>
        <v>0</v>
      </c>
    </row>
    <row r="11" ht="24" customHeight="1" spans="1:5">
      <c r="A11" s="12">
        <v>204</v>
      </c>
      <c r="B11" s="12" t="s">
        <v>121</v>
      </c>
      <c r="C11" s="14">
        <v>22446</v>
      </c>
      <c r="D11" s="14">
        <v>20972</v>
      </c>
      <c r="E11" s="15">
        <f t="shared" si="0"/>
        <v>-6.6</v>
      </c>
    </row>
    <row r="12" ht="24" customHeight="1" spans="1:5">
      <c r="A12" s="12">
        <v>205</v>
      </c>
      <c r="B12" s="12" t="s">
        <v>122</v>
      </c>
      <c r="C12" s="14">
        <v>164125</v>
      </c>
      <c r="D12" s="14">
        <v>167502</v>
      </c>
      <c r="E12" s="15">
        <f t="shared" si="0"/>
        <v>2.1</v>
      </c>
    </row>
    <row r="13" s="1" customFormat="1" ht="24" customHeight="1" spans="1:5">
      <c r="A13" s="22">
        <v>206</v>
      </c>
      <c r="B13" s="22" t="s">
        <v>123</v>
      </c>
      <c r="C13" s="24">
        <v>7048</v>
      </c>
      <c r="D13" s="24">
        <v>7605</v>
      </c>
      <c r="E13" s="25">
        <f t="shared" si="0"/>
        <v>7.9</v>
      </c>
    </row>
    <row r="14" ht="24" customHeight="1" spans="1:5">
      <c r="A14" s="12">
        <v>207</v>
      </c>
      <c r="B14" s="12" t="s">
        <v>124</v>
      </c>
      <c r="C14" s="14">
        <v>2612</v>
      </c>
      <c r="D14" s="14">
        <v>3137</v>
      </c>
      <c r="E14" s="15">
        <f t="shared" si="0"/>
        <v>20.1</v>
      </c>
    </row>
    <row r="15" ht="24" customHeight="1" spans="1:5">
      <c r="A15" s="12">
        <v>208</v>
      </c>
      <c r="B15" s="12" t="s">
        <v>125</v>
      </c>
      <c r="C15" s="14">
        <v>81334</v>
      </c>
      <c r="D15" s="14">
        <v>101555</v>
      </c>
      <c r="E15" s="15">
        <f t="shared" si="0"/>
        <v>24.9</v>
      </c>
    </row>
    <row r="16" ht="24" customHeight="1" spans="1:5">
      <c r="A16" s="12">
        <v>210</v>
      </c>
      <c r="B16" s="12" t="s">
        <v>126</v>
      </c>
      <c r="C16" s="14">
        <v>41429</v>
      </c>
      <c r="D16" s="14">
        <v>47758</v>
      </c>
      <c r="E16" s="15">
        <f t="shared" si="0"/>
        <v>15.3</v>
      </c>
    </row>
    <row r="17" ht="24" customHeight="1" spans="1:5">
      <c r="A17" s="12">
        <v>211</v>
      </c>
      <c r="B17" s="12" t="s">
        <v>127</v>
      </c>
      <c r="C17" s="14">
        <v>19566</v>
      </c>
      <c r="D17" s="14">
        <v>20276</v>
      </c>
      <c r="E17" s="15">
        <f t="shared" si="0"/>
        <v>3.6</v>
      </c>
    </row>
    <row r="18" ht="24" customHeight="1" spans="1:5">
      <c r="A18" s="12">
        <v>212</v>
      </c>
      <c r="B18" s="12" t="s">
        <v>128</v>
      </c>
      <c r="C18" s="14">
        <v>40388</v>
      </c>
      <c r="D18" s="14">
        <v>35042</v>
      </c>
      <c r="E18" s="15">
        <f t="shared" si="0"/>
        <v>-13.2</v>
      </c>
    </row>
    <row r="19" ht="24" customHeight="1" spans="1:5">
      <c r="A19" s="12">
        <v>213</v>
      </c>
      <c r="B19" s="12" t="s">
        <v>129</v>
      </c>
      <c r="C19" s="14">
        <v>109057</v>
      </c>
      <c r="D19" s="14">
        <v>117934</v>
      </c>
      <c r="E19" s="15">
        <f t="shared" si="0"/>
        <v>8.1</v>
      </c>
    </row>
    <row r="20" ht="24" customHeight="1" spans="1:5">
      <c r="A20" s="12">
        <v>214</v>
      </c>
      <c r="B20" s="12" t="s">
        <v>130</v>
      </c>
      <c r="C20" s="14">
        <v>3662</v>
      </c>
      <c r="D20" s="14">
        <v>3147</v>
      </c>
      <c r="E20" s="15">
        <f t="shared" si="0"/>
        <v>-14.1</v>
      </c>
    </row>
    <row r="21" s="1" customFormat="1" ht="24" customHeight="1" spans="1:5">
      <c r="A21" s="22">
        <v>215</v>
      </c>
      <c r="B21" s="22" t="s">
        <v>131</v>
      </c>
      <c r="C21" s="24">
        <v>17282</v>
      </c>
      <c r="D21" s="24">
        <v>40923</v>
      </c>
      <c r="E21" s="25">
        <f t="shared" si="0"/>
        <v>136.8</v>
      </c>
    </row>
    <row r="22" s="1" customFormat="1" ht="24" customHeight="1" spans="1:5">
      <c r="A22" s="22">
        <v>216</v>
      </c>
      <c r="B22" s="22" t="s">
        <v>132</v>
      </c>
      <c r="C22" s="24">
        <v>123</v>
      </c>
      <c r="D22" s="24">
        <v>48</v>
      </c>
      <c r="E22" s="25">
        <f t="shared" si="0"/>
        <v>-61</v>
      </c>
    </row>
    <row r="23" s="1" customFormat="1" ht="24" customHeight="1" spans="1:5">
      <c r="A23" s="22">
        <v>217</v>
      </c>
      <c r="B23" s="22" t="s">
        <v>133</v>
      </c>
      <c r="C23" s="24">
        <v>0</v>
      </c>
      <c r="D23" s="24">
        <v>1</v>
      </c>
      <c r="E23" s="25">
        <f t="shared" si="0"/>
        <v>0</v>
      </c>
    </row>
    <row r="24" s="1" customFormat="1" ht="24" customHeight="1" spans="1:5">
      <c r="A24" s="22">
        <v>219</v>
      </c>
      <c r="B24" s="22" t="s">
        <v>134</v>
      </c>
      <c r="C24" s="24">
        <v>0</v>
      </c>
      <c r="D24" s="24">
        <v>0</v>
      </c>
      <c r="E24" s="25">
        <f t="shared" si="0"/>
        <v>0</v>
      </c>
    </row>
    <row r="25" s="1" customFormat="1" ht="24" customHeight="1" spans="1:5">
      <c r="A25" s="22">
        <v>220</v>
      </c>
      <c r="B25" s="22" t="s">
        <v>135</v>
      </c>
      <c r="C25" s="24">
        <v>2720</v>
      </c>
      <c r="D25" s="24">
        <v>3273</v>
      </c>
      <c r="E25" s="25">
        <f t="shared" si="0"/>
        <v>20.3</v>
      </c>
    </row>
    <row r="26" s="1" customFormat="1" ht="24" customHeight="1" spans="1:5">
      <c r="A26" s="22">
        <v>221</v>
      </c>
      <c r="B26" s="22" t="s">
        <v>136</v>
      </c>
      <c r="C26" s="24">
        <v>1576</v>
      </c>
      <c r="D26" s="24">
        <v>4471</v>
      </c>
      <c r="E26" s="25">
        <f t="shared" si="0"/>
        <v>183.7</v>
      </c>
    </row>
    <row r="27" s="1" customFormat="1" ht="24" customHeight="1" spans="1:5">
      <c r="A27" s="22">
        <v>222</v>
      </c>
      <c r="B27" s="22" t="s">
        <v>137</v>
      </c>
      <c r="C27" s="24">
        <v>107</v>
      </c>
      <c r="D27" s="24">
        <v>402</v>
      </c>
      <c r="E27" s="25">
        <f t="shared" si="0"/>
        <v>275.7</v>
      </c>
    </row>
    <row r="28" s="1" customFormat="1" ht="24" customHeight="1" spans="1:5">
      <c r="A28" s="22">
        <v>224</v>
      </c>
      <c r="B28" s="22" t="s">
        <v>138</v>
      </c>
      <c r="C28" s="24">
        <v>2907</v>
      </c>
      <c r="D28" s="24">
        <v>2142</v>
      </c>
      <c r="E28" s="25">
        <f t="shared" si="0"/>
        <v>-26.3</v>
      </c>
    </row>
    <row r="29" s="1" customFormat="1" ht="24" customHeight="1" spans="1:5">
      <c r="A29" s="22">
        <v>227</v>
      </c>
      <c r="B29" s="22" t="s">
        <v>139</v>
      </c>
      <c r="C29" s="24"/>
      <c r="D29" s="14">
        <v>6710</v>
      </c>
      <c r="E29" s="25">
        <f t="shared" si="0"/>
        <v>0</v>
      </c>
    </row>
    <row r="30" s="1" customFormat="1" ht="24" customHeight="1" spans="1:5">
      <c r="A30" s="22">
        <v>229</v>
      </c>
      <c r="B30" s="22" t="s">
        <v>140</v>
      </c>
      <c r="C30" s="24">
        <v>2589</v>
      </c>
      <c r="D30" s="24">
        <v>16000</v>
      </c>
      <c r="E30" s="25">
        <f t="shared" si="0"/>
        <v>518</v>
      </c>
    </row>
    <row r="31" s="1" customFormat="1" ht="24" customHeight="1" spans="1:5">
      <c r="A31" s="22">
        <v>232</v>
      </c>
      <c r="B31" s="22" t="s">
        <v>141</v>
      </c>
      <c r="C31" s="24">
        <v>7348</v>
      </c>
      <c r="D31" s="24">
        <v>8335</v>
      </c>
      <c r="E31" s="25">
        <f t="shared" si="0"/>
        <v>13.4</v>
      </c>
    </row>
    <row r="32" s="1" customFormat="1" ht="24" customHeight="1" spans="1:5">
      <c r="A32" s="22">
        <v>233</v>
      </c>
      <c r="B32" s="22" t="s">
        <v>142</v>
      </c>
      <c r="C32" s="24">
        <v>39</v>
      </c>
      <c r="D32" s="24">
        <v>0</v>
      </c>
      <c r="E32" s="25">
        <f t="shared" si="0"/>
        <v>-100</v>
      </c>
    </row>
    <row r="33" ht="24" customHeight="1" spans="1:5">
      <c r="A33" s="26"/>
      <c r="B33" s="13" t="s">
        <v>143</v>
      </c>
      <c r="C33" s="28">
        <f>C8+C9+C10+C11+C12+C13+C14+C15+C16+C17+C18+C19+C20+C21+C22+C23+C24+C25+C26+C27+C28+C29+C30+C31+C32</f>
        <v>568761</v>
      </c>
      <c r="D33" s="28">
        <f>D8+D9+D10+D11+D12+D13+D14+D15+D16+D17+D18+D19+D20+D21+D22+D23+D24+D25+D26+D27+D28+D29+D30+D31+D32</f>
        <v>670947</v>
      </c>
      <c r="E33" s="29">
        <f t="shared" ref="E33:E38" si="1">ROUND(IF(C33=0,0,(D33/C33-1)*100),1)</f>
        <v>18</v>
      </c>
    </row>
    <row r="34" ht="24" customHeight="1" spans="1:5">
      <c r="A34" s="26"/>
      <c r="B34" s="30" t="s">
        <v>144</v>
      </c>
      <c r="C34" s="27"/>
      <c r="D34" s="27">
        <f>D35+D40+D38+D39+D42</f>
        <v>62466</v>
      </c>
      <c r="E34" s="15">
        <f t="shared" si="1"/>
        <v>0</v>
      </c>
    </row>
    <row r="35" ht="24" customHeight="1" spans="1:5">
      <c r="A35" s="26"/>
      <c r="B35" s="30" t="s">
        <v>145</v>
      </c>
      <c r="C35" s="27"/>
      <c r="D35" s="27">
        <v>36814</v>
      </c>
      <c r="E35" s="15">
        <f t="shared" si="1"/>
        <v>0</v>
      </c>
    </row>
    <row r="36" ht="24" customHeight="1" spans="1:5">
      <c r="A36" s="26"/>
      <c r="B36" s="30" t="s">
        <v>146</v>
      </c>
      <c r="C36" s="27"/>
      <c r="D36" s="27">
        <v>16</v>
      </c>
      <c r="E36" s="15">
        <f t="shared" si="1"/>
        <v>0</v>
      </c>
    </row>
    <row r="37" ht="27" customHeight="1" spans="1:5">
      <c r="A37" s="26"/>
      <c r="B37" s="30" t="s">
        <v>147</v>
      </c>
      <c r="C37" s="27"/>
      <c r="D37" s="27">
        <v>36798</v>
      </c>
      <c r="E37" s="15">
        <f t="shared" si="1"/>
        <v>0</v>
      </c>
    </row>
    <row r="38" ht="27" customHeight="1" spans="1:5">
      <c r="A38" s="26"/>
      <c r="B38" s="31" t="s">
        <v>148</v>
      </c>
      <c r="C38" s="27"/>
      <c r="D38" s="27"/>
      <c r="E38" s="15">
        <f t="shared" si="1"/>
        <v>0</v>
      </c>
    </row>
    <row r="39" ht="27" customHeight="1" spans="1:5">
      <c r="A39" s="32"/>
      <c r="B39" s="33" t="s">
        <v>149</v>
      </c>
      <c r="C39" s="34"/>
      <c r="D39" s="34"/>
      <c r="E39" s="34"/>
    </row>
    <row r="40" ht="27" customHeight="1" spans="1:5">
      <c r="A40" s="32"/>
      <c r="B40" s="35" t="s">
        <v>150</v>
      </c>
      <c r="C40" s="34"/>
      <c r="D40" s="34">
        <v>25652</v>
      </c>
      <c r="E40" s="34"/>
    </row>
    <row r="41" ht="27" customHeight="1" spans="1:5">
      <c r="A41" s="32"/>
      <c r="B41" s="36" t="s">
        <v>134</v>
      </c>
      <c r="C41" s="34"/>
      <c r="D41" s="34"/>
      <c r="E41" s="34"/>
    </row>
    <row r="42" ht="27" customHeight="1" spans="1:5">
      <c r="A42" s="32"/>
      <c r="B42" s="37" t="s">
        <v>151</v>
      </c>
      <c r="C42" s="34"/>
      <c r="D42" s="34"/>
      <c r="E42" s="34"/>
    </row>
    <row r="43" ht="27" customHeight="1" spans="1:5">
      <c r="A43" s="32"/>
      <c r="B43" s="37" t="s">
        <v>152</v>
      </c>
      <c r="C43" s="34"/>
      <c r="D43" s="34"/>
      <c r="E43" s="34"/>
    </row>
    <row r="44" ht="27" customHeight="1" spans="1:5">
      <c r="A44" s="32"/>
      <c r="B44" s="38"/>
      <c r="C44" s="34"/>
      <c r="D44" s="34"/>
      <c r="E44" s="34"/>
    </row>
    <row r="45" ht="27" customHeight="1" spans="1:5">
      <c r="A45" s="32"/>
      <c r="B45" s="39" t="s">
        <v>153</v>
      </c>
      <c r="C45" s="40"/>
      <c r="D45" s="40">
        <f>D33+D34</f>
        <v>733413</v>
      </c>
      <c r="E45" s="40"/>
    </row>
    <row r="46" ht="27" customHeight="1"/>
  </sheetData>
  <mergeCells count="6">
    <mergeCell ref="A6:A7"/>
    <mergeCell ref="B6:B7"/>
    <mergeCell ref="C6:C7"/>
    <mergeCell ref="D6:D7"/>
    <mergeCell ref="E6:E7"/>
    <mergeCell ref="A2:E3"/>
  </mergeCells>
  <printOptions horizontalCentered="1"/>
  <pageMargins left="0.354166666666667" right="0.393055555555556" top="0.747916666666667" bottom="0.826388888888889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31"/>
  <sheetViews>
    <sheetView showZeros="0" workbookViewId="0">
      <pane ySplit="7" topLeftCell="A8" activePane="bottomLeft" state="frozen"/>
      <selection/>
      <selection pane="bottomLeft" activeCell="D1235" sqref="D1235"/>
    </sheetView>
  </sheetViews>
  <sheetFormatPr defaultColWidth="9" defaultRowHeight="14.25" outlineLevelCol="7"/>
  <cols>
    <col min="1" max="1" width="10.5" style="2" customWidth="1"/>
    <col min="2" max="2" width="38.875" style="2" customWidth="1"/>
    <col min="3" max="3" width="14.375" style="3" customWidth="1"/>
    <col min="4" max="4" width="14.375" style="4" customWidth="1"/>
    <col min="5" max="5" width="13.75" style="4" customWidth="1"/>
    <col min="6" max="6" width="12.25" style="1" customWidth="1"/>
    <col min="7" max="7" width="9" style="1"/>
    <col min="8" max="8" width="12.625" style="1"/>
    <col min="9" max="16363" width="9" style="1"/>
  </cols>
  <sheetData>
    <row r="1" spans="1:1">
      <c r="A1" s="2" t="s">
        <v>154</v>
      </c>
    </row>
    <row r="2" ht="13.5" spans="1:5">
      <c r="A2" s="5" t="s">
        <v>155</v>
      </c>
      <c r="B2" s="5"/>
      <c r="C2" s="5"/>
      <c r="D2" s="5"/>
      <c r="E2" s="5"/>
    </row>
    <row r="3" ht="13.5" spans="1:5">
      <c r="A3" s="5"/>
      <c r="B3" s="5"/>
      <c r="C3" s="5"/>
      <c r="D3" s="5"/>
      <c r="E3" s="5"/>
    </row>
    <row r="4" hidden="1" spans="4:5">
      <c r="D4" s="3"/>
      <c r="E4" s="3"/>
    </row>
    <row r="5" ht="13.5" spans="1:5">
      <c r="A5" s="6"/>
      <c r="B5" s="6"/>
      <c r="C5" s="7"/>
      <c r="D5" s="7"/>
      <c r="E5" s="8" t="s">
        <v>2</v>
      </c>
    </row>
    <row r="6" ht="14" customHeight="1" spans="1:5">
      <c r="A6" s="9" t="s">
        <v>116</v>
      </c>
      <c r="B6" s="9" t="s">
        <v>117</v>
      </c>
      <c r="C6" s="9" t="s">
        <v>4</v>
      </c>
      <c r="D6" s="9" t="s">
        <v>5</v>
      </c>
      <c r="E6" s="10" t="s">
        <v>6</v>
      </c>
    </row>
    <row r="7" ht="31" customHeight="1" spans="1:5">
      <c r="A7" s="9"/>
      <c r="B7" s="9"/>
      <c r="C7" s="9"/>
      <c r="D7" s="9"/>
      <c r="E7" s="11"/>
    </row>
    <row r="8" ht="13.5" spans="1:5">
      <c r="A8" s="12">
        <v>201</v>
      </c>
      <c r="B8" s="13" t="s">
        <v>118</v>
      </c>
      <c r="C8" s="14">
        <f>C9+C21+C30+C41+C52+C63+C74+C82+C91+C104+C113+C124+C136+C143+C151+C157+C164+C171+C178+C185+C192+C200+C206+C212+C219+C234</f>
        <v>42403</v>
      </c>
      <c r="D8" s="14">
        <f>D9+D21+D30+D41+D52+D63+D74+D82+D91+D104+D113+D124+D136+D143+D151+D157+D164+D171+D178+D185+D192+D200+D206+D212+D219+D234</f>
        <v>63714.0324454</v>
      </c>
      <c r="E8" s="15">
        <f t="shared" ref="E8:E71" si="0">ROUND(IF(C8=0,0,(D8/C8-1)*100),1)</f>
        <v>50.3</v>
      </c>
    </row>
    <row r="9" ht="13.5" spans="1:5">
      <c r="A9" s="12">
        <v>20101</v>
      </c>
      <c r="B9" s="13" t="s">
        <v>156</v>
      </c>
      <c r="C9" s="14">
        <f>SUM(C10:C20)</f>
        <v>715</v>
      </c>
      <c r="D9" s="14">
        <f>SUM(D10:D20)</f>
        <v>768.837334</v>
      </c>
      <c r="E9" s="15">
        <f t="shared" si="0"/>
        <v>7.5</v>
      </c>
    </row>
    <row r="10" ht="13.5" spans="1:5">
      <c r="A10" s="16">
        <v>2010101</v>
      </c>
      <c r="B10" s="16" t="s">
        <v>157</v>
      </c>
      <c r="C10" s="17">
        <v>623</v>
      </c>
      <c r="D10" s="17">
        <v>768.837334</v>
      </c>
      <c r="E10" s="18">
        <f t="shared" si="0"/>
        <v>23.4</v>
      </c>
    </row>
    <row r="11" ht="13.5" spans="1:5">
      <c r="A11" s="16">
        <v>2010102</v>
      </c>
      <c r="B11" s="16" t="s">
        <v>158</v>
      </c>
      <c r="C11" s="17">
        <v>0</v>
      </c>
      <c r="D11" s="17">
        <v>0</v>
      </c>
      <c r="E11" s="18">
        <f t="shared" si="0"/>
        <v>0</v>
      </c>
    </row>
    <row r="12" ht="13.5" spans="1:5">
      <c r="A12" s="16">
        <v>2010103</v>
      </c>
      <c r="B12" s="16" t="s">
        <v>159</v>
      </c>
      <c r="C12" s="17">
        <v>0</v>
      </c>
      <c r="D12" s="17">
        <v>0</v>
      </c>
      <c r="E12" s="18">
        <f t="shared" si="0"/>
        <v>0</v>
      </c>
    </row>
    <row r="13" ht="13.5" spans="1:5">
      <c r="A13" s="16">
        <v>2010104</v>
      </c>
      <c r="B13" s="16" t="s">
        <v>160</v>
      </c>
      <c r="C13" s="17">
        <v>0</v>
      </c>
      <c r="D13" s="17">
        <v>0</v>
      </c>
      <c r="E13" s="18">
        <f t="shared" si="0"/>
        <v>0</v>
      </c>
    </row>
    <row r="14" ht="13.5" spans="1:5">
      <c r="A14" s="16">
        <v>2010105</v>
      </c>
      <c r="B14" s="16" t="s">
        <v>161</v>
      </c>
      <c r="C14" s="17">
        <v>0</v>
      </c>
      <c r="D14" s="17">
        <v>0</v>
      </c>
      <c r="E14" s="18">
        <f t="shared" si="0"/>
        <v>0</v>
      </c>
    </row>
    <row r="15" ht="13.5" spans="1:5">
      <c r="A15" s="16">
        <v>2010106</v>
      </c>
      <c r="B15" s="16" t="s">
        <v>162</v>
      </c>
      <c r="C15" s="17">
        <v>0</v>
      </c>
      <c r="D15" s="17">
        <v>0</v>
      </c>
      <c r="E15" s="18">
        <f t="shared" si="0"/>
        <v>0</v>
      </c>
    </row>
    <row r="16" ht="13.5" spans="1:5">
      <c r="A16" s="16">
        <v>2010107</v>
      </c>
      <c r="B16" s="16" t="s">
        <v>163</v>
      </c>
      <c r="C16" s="17">
        <v>0</v>
      </c>
      <c r="D16" s="17">
        <v>0</v>
      </c>
      <c r="E16" s="18">
        <f t="shared" si="0"/>
        <v>0</v>
      </c>
    </row>
    <row r="17" ht="13.5" spans="1:5">
      <c r="A17" s="16">
        <v>2010108</v>
      </c>
      <c r="B17" s="16" t="s">
        <v>164</v>
      </c>
      <c r="C17" s="17">
        <v>0</v>
      </c>
      <c r="D17" s="17">
        <v>0</v>
      </c>
      <c r="E17" s="18">
        <f t="shared" si="0"/>
        <v>0</v>
      </c>
    </row>
    <row r="18" ht="13.5" spans="1:5">
      <c r="A18" s="16">
        <v>2010109</v>
      </c>
      <c r="B18" s="16" t="s">
        <v>165</v>
      </c>
      <c r="C18" s="17">
        <v>0</v>
      </c>
      <c r="D18" s="17">
        <v>0</v>
      </c>
      <c r="E18" s="18">
        <f t="shared" si="0"/>
        <v>0</v>
      </c>
    </row>
    <row r="19" ht="13.5" spans="1:5">
      <c r="A19" s="16">
        <v>2010150</v>
      </c>
      <c r="B19" s="16" t="s">
        <v>166</v>
      </c>
      <c r="C19" s="17">
        <v>0</v>
      </c>
      <c r="D19" s="17">
        <v>0</v>
      </c>
      <c r="E19" s="18">
        <f t="shared" si="0"/>
        <v>0</v>
      </c>
    </row>
    <row r="20" ht="13.5" spans="1:5">
      <c r="A20" s="16">
        <v>2010199</v>
      </c>
      <c r="B20" s="16" t="s">
        <v>167</v>
      </c>
      <c r="C20" s="17">
        <v>92</v>
      </c>
      <c r="D20" s="17">
        <v>0</v>
      </c>
      <c r="E20" s="18">
        <f t="shared" si="0"/>
        <v>-100</v>
      </c>
    </row>
    <row r="21" ht="13.5" spans="1:5">
      <c r="A21" s="12">
        <v>20102</v>
      </c>
      <c r="B21" s="13" t="s">
        <v>168</v>
      </c>
      <c r="C21" s="14">
        <f>SUM(C22:C29)</f>
        <v>506</v>
      </c>
      <c r="D21" s="14">
        <f>SUM(D22:D29)</f>
        <v>620.91723</v>
      </c>
      <c r="E21" s="15">
        <f t="shared" si="0"/>
        <v>22.7</v>
      </c>
    </row>
    <row r="22" ht="13.5" spans="1:5">
      <c r="A22" s="16">
        <v>2010201</v>
      </c>
      <c r="B22" s="16" t="s">
        <v>157</v>
      </c>
      <c r="C22" s="17">
        <v>506</v>
      </c>
      <c r="D22" s="17">
        <v>620.91723</v>
      </c>
      <c r="E22" s="18">
        <f t="shared" si="0"/>
        <v>22.7</v>
      </c>
    </row>
    <row r="23" ht="13.5" spans="1:5">
      <c r="A23" s="16">
        <v>2010202</v>
      </c>
      <c r="B23" s="16" t="s">
        <v>158</v>
      </c>
      <c r="C23" s="17">
        <v>0</v>
      </c>
      <c r="D23" s="17">
        <v>0</v>
      </c>
      <c r="E23" s="18">
        <f t="shared" si="0"/>
        <v>0</v>
      </c>
    </row>
    <row r="24" ht="13.5" spans="1:5">
      <c r="A24" s="16">
        <v>2010203</v>
      </c>
      <c r="B24" s="16" t="s">
        <v>159</v>
      </c>
      <c r="C24" s="17">
        <v>0</v>
      </c>
      <c r="D24" s="17">
        <v>0</v>
      </c>
      <c r="E24" s="18">
        <f t="shared" si="0"/>
        <v>0</v>
      </c>
    </row>
    <row r="25" ht="13.5" spans="1:5">
      <c r="A25" s="16">
        <v>2010204</v>
      </c>
      <c r="B25" s="16" t="s">
        <v>169</v>
      </c>
      <c r="C25" s="17">
        <v>0</v>
      </c>
      <c r="D25" s="17">
        <v>0</v>
      </c>
      <c r="E25" s="18">
        <f t="shared" si="0"/>
        <v>0</v>
      </c>
    </row>
    <row r="26" ht="13.5" spans="1:5">
      <c r="A26" s="16">
        <v>2010205</v>
      </c>
      <c r="B26" s="16" t="s">
        <v>170</v>
      </c>
      <c r="C26" s="17">
        <v>0</v>
      </c>
      <c r="D26" s="17">
        <v>0</v>
      </c>
      <c r="E26" s="18">
        <f t="shared" si="0"/>
        <v>0</v>
      </c>
    </row>
    <row r="27" ht="13.5" spans="1:5">
      <c r="A27" s="16">
        <v>2010206</v>
      </c>
      <c r="B27" s="16" t="s">
        <v>171</v>
      </c>
      <c r="C27" s="17">
        <v>0</v>
      </c>
      <c r="D27" s="17">
        <v>0</v>
      </c>
      <c r="E27" s="18">
        <f t="shared" si="0"/>
        <v>0</v>
      </c>
    </row>
    <row r="28" ht="13.5" spans="1:5">
      <c r="A28" s="16">
        <v>2010250</v>
      </c>
      <c r="B28" s="16" t="s">
        <v>166</v>
      </c>
      <c r="C28" s="17">
        <v>0</v>
      </c>
      <c r="D28" s="17">
        <v>0</v>
      </c>
      <c r="E28" s="18">
        <f t="shared" si="0"/>
        <v>0</v>
      </c>
    </row>
    <row r="29" ht="13.5" spans="1:5">
      <c r="A29" s="16">
        <v>2010299</v>
      </c>
      <c r="B29" s="16" t="s">
        <v>172</v>
      </c>
      <c r="C29" s="17">
        <v>0</v>
      </c>
      <c r="D29" s="17">
        <v>0</v>
      </c>
      <c r="E29" s="18">
        <f t="shared" si="0"/>
        <v>0</v>
      </c>
    </row>
    <row r="30" ht="13.5" spans="1:5">
      <c r="A30" s="12">
        <v>20103</v>
      </c>
      <c r="B30" s="19" t="s">
        <v>173</v>
      </c>
      <c r="C30" s="14">
        <f>SUM(C31:C40)</f>
        <v>27308</v>
      </c>
      <c r="D30" s="14">
        <f>SUM(D31:D40)</f>
        <v>46409.9521864</v>
      </c>
      <c r="E30" s="15">
        <f t="shared" si="0"/>
        <v>70</v>
      </c>
    </row>
    <row r="31" ht="13.5" spans="1:5">
      <c r="A31" s="16">
        <v>2010301</v>
      </c>
      <c r="B31" s="16" t="s">
        <v>157</v>
      </c>
      <c r="C31" s="17">
        <v>12647</v>
      </c>
      <c r="D31" s="17">
        <v>19340.4312864</v>
      </c>
      <c r="E31" s="18">
        <f t="shared" si="0"/>
        <v>52.9</v>
      </c>
    </row>
    <row r="32" ht="13.5" spans="1:5">
      <c r="A32" s="16">
        <v>2010302</v>
      </c>
      <c r="B32" s="16" t="s">
        <v>158</v>
      </c>
      <c r="C32" s="17">
        <v>0</v>
      </c>
      <c r="D32" s="17">
        <v>0</v>
      </c>
      <c r="E32" s="18">
        <f t="shared" si="0"/>
        <v>0</v>
      </c>
    </row>
    <row r="33" ht="13.5" spans="1:5">
      <c r="A33" s="16">
        <v>2010303</v>
      </c>
      <c r="B33" s="16" t="s">
        <v>159</v>
      </c>
      <c r="C33" s="17">
        <v>0</v>
      </c>
      <c r="D33" s="17">
        <v>0</v>
      </c>
      <c r="E33" s="18">
        <f t="shared" si="0"/>
        <v>0</v>
      </c>
    </row>
    <row r="34" ht="13.5" spans="1:5">
      <c r="A34" s="16">
        <v>2010304</v>
      </c>
      <c r="B34" s="16" t="s">
        <v>174</v>
      </c>
      <c r="C34" s="17">
        <v>0</v>
      </c>
      <c r="D34" s="17">
        <v>0</v>
      </c>
      <c r="E34" s="18">
        <f t="shared" si="0"/>
        <v>0</v>
      </c>
    </row>
    <row r="35" ht="13.5" spans="1:5">
      <c r="A35" s="16">
        <v>2010305</v>
      </c>
      <c r="B35" s="16" t="s">
        <v>175</v>
      </c>
      <c r="C35" s="17">
        <v>0</v>
      </c>
      <c r="D35" s="17">
        <v>190</v>
      </c>
      <c r="E35" s="18">
        <f t="shared" si="0"/>
        <v>0</v>
      </c>
    </row>
    <row r="36" ht="13.5" spans="1:5">
      <c r="A36" s="16">
        <v>2010306</v>
      </c>
      <c r="B36" s="16" t="s">
        <v>176</v>
      </c>
      <c r="C36" s="17">
        <v>0</v>
      </c>
      <c r="D36" s="17">
        <v>0</v>
      </c>
      <c r="E36" s="18">
        <f t="shared" si="0"/>
        <v>0</v>
      </c>
    </row>
    <row r="37" ht="13.5" spans="1:5">
      <c r="A37" s="16">
        <v>2010308</v>
      </c>
      <c r="B37" s="16" t="s">
        <v>177</v>
      </c>
      <c r="C37" s="17">
        <v>152</v>
      </c>
      <c r="D37" s="17">
        <v>268.0691</v>
      </c>
      <c r="E37" s="18">
        <f t="shared" si="0"/>
        <v>76.4</v>
      </c>
    </row>
    <row r="38" ht="13.5" spans="1:5">
      <c r="A38" s="16">
        <v>2010309</v>
      </c>
      <c r="B38" s="16" t="s">
        <v>178</v>
      </c>
      <c r="C38" s="17">
        <v>0</v>
      </c>
      <c r="D38" s="17">
        <v>0</v>
      </c>
      <c r="E38" s="18">
        <f t="shared" si="0"/>
        <v>0</v>
      </c>
    </row>
    <row r="39" ht="13.5" spans="1:5">
      <c r="A39" s="16">
        <v>2010350</v>
      </c>
      <c r="B39" s="16" t="s">
        <v>166</v>
      </c>
      <c r="C39" s="17">
        <v>0</v>
      </c>
      <c r="D39" s="17">
        <v>0</v>
      </c>
      <c r="E39" s="18">
        <f t="shared" si="0"/>
        <v>0</v>
      </c>
    </row>
    <row r="40" ht="13.5" spans="1:5">
      <c r="A40" s="16">
        <v>2010399</v>
      </c>
      <c r="B40" s="20" t="s">
        <v>179</v>
      </c>
      <c r="C40" s="17">
        <v>14509</v>
      </c>
      <c r="D40" s="17">
        <v>26611.4518</v>
      </c>
      <c r="E40" s="18">
        <f t="shared" si="0"/>
        <v>83.4</v>
      </c>
    </row>
    <row r="41" ht="13.5" spans="1:5">
      <c r="A41" s="12">
        <v>20104</v>
      </c>
      <c r="B41" s="13" t="s">
        <v>180</v>
      </c>
      <c r="C41" s="14">
        <f>SUM(C42:C51)</f>
        <v>499</v>
      </c>
      <c r="D41" s="14">
        <f>SUM(D42:D51)</f>
        <v>719.515655</v>
      </c>
      <c r="E41" s="15">
        <f t="shared" si="0"/>
        <v>44.2</v>
      </c>
    </row>
    <row r="42" ht="13.5" spans="1:5">
      <c r="A42" s="16">
        <v>2010401</v>
      </c>
      <c r="B42" s="16" t="s">
        <v>157</v>
      </c>
      <c r="C42" s="17">
        <v>499</v>
      </c>
      <c r="D42" s="17">
        <v>519.515655</v>
      </c>
      <c r="E42" s="18">
        <f t="shared" si="0"/>
        <v>4.1</v>
      </c>
    </row>
    <row r="43" ht="13.5" spans="1:5">
      <c r="A43" s="16">
        <v>2010402</v>
      </c>
      <c r="B43" s="16" t="s">
        <v>158</v>
      </c>
      <c r="C43" s="17">
        <v>0</v>
      </c>
      <c r="D43" s="17">
        <v>0</v>
      </c>
      <c r="E43" s="18">
        <f t="shared" si="0"/>
        <v>0</v>
      </c>
    </row>
    <row r="44" ht="13.5" spans="1:5">
      <c r="A44" s="16">
        <v>2010403</v>
      </c>
      <c r="B44" s="16" t="s">
        <v>159</v>
      </c>
      <c r="C44" s="17">
        <v>0</v>
      </c>
      <c r="D44" s="17">
        <v>0</v>
      </c>
      <c r="E44" s="18">
        <f t="shared" si="0"/>
        <v>0</v>
      </c>
    </row>
    <row r="45" ht="13.5" spans="1:5">
      <c r="A45" s="16">
        <v>2010404</v>
      </c>
      <c r="B45" s="16" t="s">
        <v>181</v>
      </c>
      <c r="C45" s="17">
        <v>0</v>
      </c>
      <c r="D45" s="17">
        <v>0</v>
      </c>
      <c r="E45" s="18">
        <f t="shared" si="0"/>
        <v>0</v>
      </c>
    </row>
    <row r="46" ht="13.5" spans="1:5">
      <c r="A46" s="16">
        <v>2010405</v>
      </c>
      <c r="B46" s="16" t="s">
        <v>182</v>
      </c>
      <c r="C46" s="17">
        <v>0</v>
      </c>
      <c r="D46" s="17">
        <v>0</v>
      </c>
      <c r="E46" s="18">
        <f t="shared" si="0"/>
        <v>0</v>
      </c>
    </row>
    <row r="47" ht="13.5" spans="1:5">
      <c r="A47" s="16">
        <v>2010406</v>
      </c>
      <c r="B47" s="16" t="s">
        <v>183</v>
      </c>
      <c r="C47" s="17">
        <v>0</v>
      </c>
      <c r="D47" s="17">
        <v>0</v>
      </c>
      <c r="E47" s="18">
        <f t="shared" si="0"/>
        <v>0</v>
      </c>
    </row>
    <row r="48" ht="13.5" spans="1:5">
      <c r="A48" s="16">
        <v>2010407</v>
      </c>
      <c r="B48" s="16" t="s">
        <v>184</v>
      </c>
      <c r="C48" s="17">
        <v>0</v>
      </c>
      <c r="D48" s="17">
        <v>0</v>
      </c>
      <c r="E48" s="18">
        <f t="shared" si="0"/>
        <v>0</v>
      </c>
    </row>
    <row r="49" ht="13.5" spans="1:5">
      <c r="A49" s="16">
        <v>2010408</v>
      </c>
      <c r="B49" s="16" t="s">
        <v>185</v>
      </c>
      <c r="C49" s="17">
        <v>0</v>
      </c>
      <c r="D49" s="17">
        <v>0</v>
      </c>
      <c r="E49" s="18">
        <f t="shared" si="0"/>
        <v>0</v>
      </c>
    </row>
    <row r="50" ht="13.5" spans="1:5">
      <c r="A50" s="16">
        <v>2010450</v>
      </c>
      <c r="B50" s="16" t="s">
        <v>166</v>
      </c>
      <c r="C50" s="17">
        <v>0</v>
      </c>
      <c r="D50" s="17">
        <v>0</v>
      </c>
      <c r="E50" s="18">
        <f t="shared" si="0"/>
        <v>0</v>
      </c>
    </row>
    <row r="51" ht="13.5" spans="1:5">
      <c r="A51" s="16">
        <v>2010499</v>
      </c>
      <c r="B51" s="16" t="s">
        <v>186</v>
      </c>
      <c r="C51" s="17">
        <v>0</v>
      </c>
      <c r="D51" s="17">
        <v>200</v>
      </c>
      <c r="E51" s="18">
        <f t="shared" si="0"/>
        <v>0</v>
      </c>
    </row>
    <row r="52" ht="13.5" spans="1:5">
      <c r="A52" s="12">
        <v>20105</v>
      </c>
      <c r="B52" s="13" t="s">
        <v>187</v>
      </c>
      <c r="C52" s="14">
        <f>SUM(C53:C62)</f>
        <v>299</v>
      </c>
      <c r="D52" s="14">
        <f>SUM(D53:D62)</f>
        <v>388.195457</v>
      </c>
      <c r="E52" s="15">
        <f t="shared" si="0"/>
        <v>29.8</v>
      </c>
    </row>
    <row r="53" ht="13.5" spans="1:5">
      <c r="A53" s="16">
        <v>2010501</v>
      </c>
      <c r="B53" s="16" t="s">
        <v>157</v>
      </c>
      <c r="C53" s="17">
        <v>188</v>
      </c>
      <c r="D53" s="17">
        <v>288.835457</v>
      </c>
      <c r="E53" s="18">
        <f t="shared" si="0"/>
        <v>53.6</v>
      </c>
    </row>
    <row r="54" ht="13.5" spans="1:5">
      <c r="A54" s="16">
        <v>2010502</v>
      </c>
      <c r="B54" s="16" t="s">
        <v>158</v>
      </c>
      <c r="C54" s="17">
        <v>27</v>
      </c>
      <c r="D54" s="17">
        <v>27.36</v>
      </c>
      <c r="E54" s="18">
        <f t="shared" si="0"/>
        <v>1.3</v>
      </c>
    </row>
    <row r="55" ht="13.5" spans="1:5">
      <c r="A55" s="16">
        <v>2010503</v>
      </c>
      <c r="B55" s="16" t="s">
        <v>159</v>
      </c>
      <c r="C55" s="17">
        <v>0</v>
      </c>
      <c r="D55" s="17">
        <v>0</v>
      </c>
      <c r="E55" s="18">
        <f t="shared" si="0"/>
        <v>0</v>
      </c>
    </row>
    <row r="56" ht="13.5" spans="1:5">
      <c r="A56" s="16">
        <v>2010504</v>
      </c>
      <c r="B56" s="16" t="s">
        <v>188</v>
      </c>
      <c r="C56" s="17">
        <v>0</v>
      </c>
      <c r="D56" s="17">
        <v>0</v>
      </c>
      <c r="E56" s="18">
        <f t="shared" si="0"/>
        <v>0</v>
      </c>
    </row>
    <row r="57" ht="13.5" spans="1:5">
      <c r="A57" s="16">
        <v>2010505</v>
      </c>
      <c r="B57" s="16" t="s">
        <v>189</v>
      </c>
      <c r="C57" s="17">
        <v>0</v>
      </c>
      <c r="D57" s="17">
        <v>0</v>
      </c>
      <c r="E57" s="18">
        <f t="shared" si="0"/>
        <v>0</v>
      </c>
    </row>
    <row r="58" ht="13.5" spans="1:5">
      <c r="A58" s="16">
        <v>2010506</v>
      </c>
      <c r="B58" s="16" t="s">
        <v>190</v>
      </c>
      <c r="C58" s="17">
        <v>0</v>
      </c>
      <c r="D58" s="17">
        <v>0</v>
      </c>
      <c r="E58" s="18">
        <f t="shared" si="0"/>
        <v>0</v>
      </c>
    </row>
    <row r="59" ht="13.5" spans="1:5">
      <c r="A59" s="16">
        <v>2010507</v>
      </c>
      <c r="B59" s="16" t="s">
        <v>191</v>
      </c>
      <c r="C59" s="17">
        <v>0</v>
      </c>
      <c r="D59" s="17">
        <v>0</v>
      </c>
      <c r="E59" s="18">
        <f t="shared" si="0"/>
        <v>0</v>
      </c>
    </row>
    <row r="60" ht="13.5" spans="1:5">
      <c r="A60" s="16">
        <v>2010508</v>
      </c>
      <c r="B60" s="16" t="s">
        <v>192</v>
      </c>
      <c r="C60" s="17">
        <v>84</v>
      </c>
      <c r="D60" s="17">
        <v>72</v>
      </c>
      <c r="E60" s="18">
        <f t="shared" si="0"/>
        <v>-14.3</v>
      </c>
    </row>
    <row r="61" ht="13.5" spans="1:5">
      <c r="A61" s="16">
        <v>2010550</v>
      </c>
      <c r="B61" s="16" t="s">
        <v>166</v>
      </c>
      <c r="C61" s="17">
        <v>0</v>
      </c>
      <c r="D61" s="17">
        <v>0</v>
      </c>
      <c r="E61" s="18">
        <f t="shared" si="0"/>
        <v>0</v>
      </c>
    </row>
    <row r="62" ht="13.5" spans="1:5">
      <c r="A62" s="16">
        <v>2010599</v>
      </c>
      <c r="B62" s="16" t="s">
        <v>193</v>
      </c>
      <c r="C62" s="17">
        <v>0</v>
      </c>
      <c r="D62" s="17">
        <v>0</v>
      </c>
      <c r="E62" s="18">
        <f t="shared" si="0"/>
        <v>0</v>
      </c>
    </row>
    <row r="63" ht="13.5" spans="1:5">
      <c r="A63" s="12">
        <v>20106</v>
      </c>
      <c r="B63" s="13" t="s">
        <v>194</v>
      </c>
      <c r="C63" s="14">
        <f>SUM(C64:C73)</f>
        <v>1743</v>
      </c>
      <c r="D63" s="14">
        <f>SUM(D64:D73)</f>
        <v>2228.078496</v>
      </c>
      <c r="E63" s="15">
        <f t="shared" si="0"/>
        <v>27.8</v>
      </c>
    </row>
    <row r="64" ht="13.5" spans="1:5">
      <c r="A64" s="16">
        <v>2010601</v>
      </c>
      <c r="B64" s="16" t="s">
        <v>157</v>
      </c>
      <c r="C64" s="17">
        <v>1743</v>
      </c>
      <c r="D64" s="17">
        <v>2074.478496</v>
      </c>
      <c r="E64" s="18">
        <f t="shared" si="0"/>
        <v>19</v>
      </c>
    </row>
    <row r="65" ht="13.5" spans="1:5">
      <c r="A65" s="16">
        <v>2010602</v>
      </c>
      <c r="B65" s="16" t="s">
        <v>158</v>
      </c>
      <c r="C65" s="17">
        <v>0</v>
      </c>
      <c r="D65" s="17">
        <v>0</v>
      </c>
      <c r="E65" s="18">
        <f t="shared" si="0"/>
        <v>0</v>
      </c>
    </row>
    <row r="66" ht="13.5" spans="1:5">
      <c r="A66" s="16">
        <v>2010603</v>
      </c>
      <c r="B66" s="16" t="s">
        <v>159</v>
      </c>
      <c r="C66" s="17">
        <v>0</v>
      </c>
      <c r="D66" s="17">
        <v>0</v>
      </c>
      <c r="E66" s="18">
        <f t="shared" si="0"/>
        <v>0</v>
      </c>
    </row>
    <row r="67" ht="13.5" spans="1:5">
      <c r="A67" s="16">
        <v>2010604</v>
      </c>
      <c r="B67" s="16" t="s">
        <v>195</v>
      </c>
      <c r="C67" s="17">
        <v>0</v>
      </c>
      <c r="D67" s="17">
        <v>0</v>
      </c>
      <c r="E67" s="18">
        <f t="shared" si="0"/>
        <v>0</v>
      </c>
    </row>
    <row r="68" ht="13.5" spans="1:5">
      <c r="A68" s="16">
        <v>2010605</v>
      </c>
      <c r="B68" s="16" t="s">
        <v>196</v>
      </c>
      <c r="C68" s="17">
        <v>0</v>
      </c>
      <c r="D68" s="17">
        <v>0</v>
      </c>
      <c r="E68" s="18">
        <f t="shared" si="0"/>
        <v>0</v>
      </c>
    </row>
    <row r="69" ht="13.5" spans="1:5">
      <c r="A69" s="16">
        <v>2010606</v>
      </c>
      <c r="B69" s="16" t="s">
        <v>197</v>
      </c>
      <c r="C69" s="17">
        <v>0</v>
      </c>
      <c r="D69" s="17">
        <v>0</v>
      </c>
      <c r="E69" s="18">
        <f t="shared" si="0"/>
        <v>0</v>
      </c>
    </row>
    <row r="70" ht="13.5" spans="1:5">
      <c r="A70" s="16">
        <v>2010607</v>
      </c>
      <c r="B70" s="16" t="s">
        <v>198</v>
      </c>
      <c r="C70" s="17">
        <v>0</v>
      </c>
      <c r="D70" s="17">
        <v>0</v>
      </c>
      <c r="E70" s="18">
        <f t="shared" si="0"/>
        <v>0</v>
      </c>
    </row>
    <row r="71" ht="13.5" spans="1:5">
      <c r="A71" s="16">
        <v>2010608</v>
      </c>
      <c r="B71" s="16" t="s">
        <v>199</v>
      </c>
      <c r="C71" s="17">
        <v>0</v>
      </c>
      <c r="D71" s="17">
        <v>0</v>
      </c>
      <c r="E71" s="18">
        <f t="shared" si="0"/>
        <v>0</v>
      </c>
    </row>
    <row r="72" ht="13.5" spans="1:5">
      <c r="A72" s="16">
        <v>2010650</v>
      </c>
      <c r="B72" s="16" t="s">
        <v>166</v>
      </c>
      <c r="C72" s="17">
        <v>0</v>
      </c>
      <c r="D72" s="17">
        <v>153.6</v>
      </c>
      <c r="E72" s="18">
        <f t="shared" ref="E72:E135" si="1">ROUND(IF(C72=0,0,(D72/C72-1)*100),1)</f>
        <v>0</v>
      </c>
    </row>
    <row r="73" ht="13.5" spans="1:5">
      <c r="A73" s="16">
        <v>2010699</v>
      </c>
      <c r="B73" s="16" t="s">
        <v>200</v>
      </c>
      <c r="C73" s="17">
        <v>0</v>
      </c>
      <c r="D73" s="17">
        <v>0</v>
      </c>
      <c r="E73" s="18">
        <f t="shared" si="1"/>
        <v>0</v>
      </c>
    </row>
    <row r="74" ht="13.5" spans="1:5">
      <c r="A74" s="12">
        <v>20107</v>
      </c>
      <c r="B74" s="13" t="s">
        <v>201</v>
      </c>
      <c r="C74" s="14">
        <f>SUM(C75:C81)</f>
        <v>0</v>
      </c>
      <c r="D74" s="14">
        <f>SUM(D75:D81)</f>
        <v>0</v>
      </c>
      <c r="E74" s="15">
        <f t="shared" si="1"/>
        <v>0</v>
      </c>
    </row>
    <row r="75" ht="13.5" spans="1:5">
      <c r="A75" s="16">
        <v>2010701</v>
      </c>
      <c r="B75" s="16" t="s">
        <v>157</v>
      </c>
      <c r="C75" s="17">
        <v>0</v>
      </c>
      <c r="D75" s="17">
        <v>0</v>
      </c>
      <c r="E75" s="18">
        <f t="shared" si="1"/>
        <v>0</v>
      </c>
    </row>
    <row r="76" ht="13.5" spans="1:5">
      <c r="A76" s="16">
        <v>2010702</v>
      </c>
      <c r="B76" s="16" t="s">
        <v>158</v>
      </c>
      <c r="C76" s="17">
        <v>0</v>
      </c>
      <c r="D76" s="17">
        <v>0</v>
      </c>
      <c r="E76" s="18">
        <f t="shared" si="1"/>
        <v>0</v>
      </c>
    </row>
    <row r="77" ht="13.5" spans="1:5">
      <c r="A77" s="16">
        <v>2010703</v>
      </c>
      <c r="B77" s="16" t="s">
        <v>159</v>
      </c>
      <c r="C77" s="17">
        <v>0</v>
      </c>
      <c r="D77" s="17">
        <v>0</v>
      </c>
      <c r="E77" s="18">
        <f t="shared" si="1"/>
        <v>0</v>
      </c>
    </row>
    <row r="78" ht="13.5" spans="1:5">
      <c r="A78" s="16">
        <v>2010709</v>
      </c>
      <c r="B78" s="16" t="s">
        <v>198</v>
      </c>
      <c r="C78" s="17">
        <v>0</v>
      </c>
      <c r="D78" s="17">
        <v>0</v>
      </c>
      <c r="E78" s="18">
        <f t="shared" si="1"/>
        <v>0</v>
      </c>
    </row>
    <row r="79" ht="13.5" spans="1:5">
      <c r="A79" s="16">
        <v>2010710</v>
      </c>
      <c r="B79" s="16" t="s">
        <v>202</v>
      </c>
      <c r="C79" s="17">
        <v>0</v>
      </c>
      <c r="D79" s="17">
        <v>0</v>
      </c>
      <c r="E79" s="18">
        <f t="shared" si="1"/>
        <v>0</v>
      </c>
    </row>
    <row r="80" ht="13.5" spans="1:5">
      <c r="A80" s="16">
        <v>2010750</v>
      </c>
      <c r="B80" s="16" t="s">
        <v>166</v>
      </c>
      <c r="C80" s="17">
        <v>0</v>
      </c>
      <c r="D80" s="17">
        <v>0</v>
      </c>
      <c r="E80" s="18">
        <f t="shared" si="1"/>
        <v>0</v>
      </c>
    </row>
    <row r="81" ht="13.5" spans="1:5">
      <c r="A81" s="16">
        <v>2010799</v>
      </c>
      <c r="B81" s="16" t="s">
        <v>203</v>
      </c>
      <c r="C81" s="17">
        <v>0</v>
      </c>
      <c r="D81" s="17">
        <v>0</v>
      </c>
      <c r="E81" s="18">
        <f t="shared" si="1"/>
        <v>0</v>
      </c>
    </row>
    <row r="82" ht="13.5" spans="1:5">
      <c r="A82" s="12">
        <v>20108</v>
      </c>
      <c r="B82" s="13" t="s">
        <v>204</v>
      </c>
      <c r="C82" s="14">
        <f>SUM(C83:C90)</f>
        <v>259</v>
      </c>
      <c r="D82" s="14">
        <f>SUM(D83:D90)</f>
        <v>287.136636</v>
      </c>
      <c r="E82" s="15">
        <f t="shared" si="1"/>
        <v>10.9</v>
      </c>
    </row>
    <row r="83" ht="13.5" spans="1:5">
      <c r="A83" s="16">
        <v>2010801</v>
      </c>
      <c r="B83" s="16" t="s">
        <v>157</v>
      </c>
      <c r="C83" s="17">
        <v>259</v>
      </c>
      <c r="D83" s="17">
        <v>274.636636</v>
      </c>
      <c r="E83" s="18">
        <f t="shared" si="1"/>
        <v>6</v>
      </c>
    </row>
    <row r="84" ht="13.5" spans="1:5">
      <c r="A84" s="16">
        <v>2010802</v>
      </c>
      <c r="B84" s="16" t="s">
        <v>158</v>
      </c>
      <c r="C84" s="17">
        <v>0</v>
      </c>
      <c r="D84" s="17">
        <v>0</v>
      </c>
      <c r="E84" s="18">
        <f t="shared" si="1"/>
        <v>0</v>
      </c>
    </row>
    <row r="85" ht="13.5" spans="1:5">
      <c r="A85" s="16">
        <v>2010803</v>
      </c>
      <c r="B85" s="16" t="s">
        <v>159</v>
      </c>
      <c r="C85" s="17">
        <v>0</v>
      </c>
      <c r="D85" s="17">
        <v>0</v>
      </c>
      <c r="E85" s="18">
        <f t="shared" si="1"/>
        <v>0</v>
      </c>
    </row>
    <row r="86" ht="13.5" spans="1:5">
      <c r="A86" s="16">
        <v>2010804</v>
      </c>
      <c r="B86" s="16" t="s">
        <v>205</v>
      </c>
      <c r="C86" s="17">
        <v>0</v>
      </c>
      <c r="D86" s="17">
        <v>10.5</v>
      </c>
      <c r="E86" s="18">
        <f t="shared" si="1"/>
        <v>0</v>
      </c>
    </row>
    <row r="87" ht="13.5" spans="1:5">
      <c r="A87" s="16">
        <v>2010805</v>
      </c>
      <c r="B87" s="16" t="s">
        <v>206</v>
      </c>
      <c r="C87" s="17">
        <v>0</v>
      </c>
      <c r="D87" s="17">
        <v>0</v>
      </c>
      <c r="E87" s="18">
        <f t="shared" si="1"/>
        <v>0</v>
      </c>
    </row>
    <row r="88" ht="13.5" spans="1:5">
      <c r="A88" s="16">
        <v>2010806</v>
      </c>
      <c r="B88" s="16" t="s">
        <v>198</v>
      </c>
      <c r="C88" s="17">
        <v>0</v>
      </c>
      <c r="D88" s="17">
        <v>0</v>
      </c>
      <c r="E88" s="18">
        <f t="shared" si="1"/>
        <v>0</v>
      </c>
    </row>
    <row r="89" ht="13.5" spans="1:5">
      <c r="A89" s="16">
        <v>2010850</v>
      </c>
      <c r="B89" s="16" t="s">
        <v>166</v>
      </c>
      <c r="C89" s="17">
        <v>0</v>
      </c>
      <c r="D89" s="17">
        <v>0</v>
      </c>
      <c r="E89" s="18">
        <f t="shared" si="1"/>
        <v>0</v>
      </c>
    </row>
    <row r="90" ht="13.5" spans="1:5">
      <c r="A90" s="16">
        <v>2010899</v>
      </c>
      <c r="B90" s="16" t="s">
        <v>207</v>
      </c>
      <c r="C90" s="17">
        <v>0</v>
      </c>
      <c r="D90" s="17">
        <v>2</v>
      </c>
      <c r="E90" s="18">
        <f t="shared" si="1"/>
        <v>0</v>
      </c>
    </row>
    <row r="91" ht="13.5" spans="1:5">
      <c r="A91" s="12">
        <v>20109</v>
      </c>
      <c r="B91" s="13" t="s">
        <v>208</v>
      </c>
      <c r="C91" s="14">
        <f>SUM(C92:C103)</f>
        <v>0</v>
      </c>
      <c r="D91" s="14">
        <f>SUM(D92:D103)</f>
        <v>0</v>
      </c>
      <c r="E91" s="15">
        <f t="shared" si="1"/>
        <v>0</v>
      </c>
    </row>
    <row r="92" ht="13.5" spans="1:5">
      <c r="A92" s="16">
        <v>2010901</v>
      </c>
      <c r="B92" s="16" t="s">
        <v>157</v>
      </c>
      <c r="C92" s="17">
        <v>0</v>
      </c>
      <c r="D92" s="17">
        <v>0</v>
      </c>
      <c r="E92" s="18">
        <f t="shared" si="1"/>
        <v>0</v>
      </c>
    </row>
    <row r="93" ht="13.5" spans="1:5">
      <c r="A93" s="16">
        <v>2010902</v>
      </c>
      <c r="B93" s="16" t="s">
        <v>158</v>
      </c>
      <c r="C93" s="17">
        <v>0</v>
      </c>
      <c r="D93" s="17">
        <v>0</v>
      </c>
      <c r="E93" s="18">
        <f t="shared" si="1"/>
        <v>0</v>
      </c>
    </row>
    <row r="94" ht="13.5" spans="1:5">
      <c r="A94" s="16">
        <v>2010903</v>
      </c>
      <c r="B94" s="16" t="s">
        <v>159</v>
      </c>
      <c r="C94" s="17">
        <v>0</v>
      </c>
      <c r="D94" s="17">
        <v>0</v>
      </c>
      <c r="E94" s="18">
        <f t="shared" si="1"/>
        <v>0</v>
      </c>
    </row>
    <row r="95" ht="13.5" spans="1:5">
      <c r="A95" s="16">
        <v>2010905</v>
      </c>
      <c r="B95" s="16" t="s">
        <v>209</v>
      </c>
      <c r="C95" s="17">
        <v>0</v>
      </c>
      <c r="D95" s="17">
        <v>0</v>
      </c>
      <c r="E95" s="18">
        <f t="shared" si="1"/>
        <v>0</v>
      </c>
    </row>
    <row r="96" ht="13.5" spans="1:5">
      <c r="A96" s="16">
        <v>2010907</v>
      </c>
      <c r="B96" s="16" t="s">
        <v>210</v>
      </c>
      <c r="C96" s="17">
        <v>0</v>
      </c>
      <c r="D96" s="17">
        <v>0</v>
      </c>
      <c r="E96" s="18">
        <f t="shared" si="1"/>
        <v>0</v>
      </c>
    </row>
    <row r="97" ht="13.5" spans="1:5">
      <c r="A97" s="16">
        <v>2010908</v>
      </c>
      <c r="B97" s="16" t="s">
        <v>198</v>
      </c>
      <c r="C97" s="17">
        <v>0</v>
      </c>
      <c r="D97" s="17">
        <v>0</v>
      </c>
      <c r="E97" s="18">
        <f t="shared" si="1"/>
        <v>0</v>
      </c>
    </row>
    <row r="98" ht="13.5" spans="1:5">
      <c r="A98" s="16">
        <v>2010909</v>
      </c>
      <c r="B98" s="16" t="s">
        <v>211</v>
      </c>
      <c r="C98" s="17">
        <v>0</v>
      </c>
      <c r="D98" s="17">
        <v>0</v>
      </c>
      <c r="E98" s="18">
        <f t="shared" si="1"/>
        <v>0</v>
      </c>
    </row>
    <row r="99" ht="13.5" spans="1:5">
      <c r="A99" s="16">
        <v>2010910</v>
      </c>
      <c r="B99" s="16" t="s">
        <v>212</v>
      </c>
      <c r="C99" s="17">
        <v>0</v>
      </c>
      <c r="D99" s="17">
        <v>0</v>
      </c>
      <c r="E99" s="18">
        <f t="shared" si="1"/>
        <v>0</v>
      </c>
    </row>
    <row r="100" ht="13.5" spans="1:5">
      <c r="A100" s="16">
        <v>2010911</v>
      </c>
      <c r="B100" s="16" t="s">
        <v>213</v>
      </c>
      <c r="C100" s="17">
        <v>0</v>
      </c>
      <c r="D100" s="17">
        <v>0</v>
      </c>
      <c r="E100" s="18">
        <f t="shared" si="1"/>
        <v>0</v>
      </c>
    </row>
    <row r="101" ht="13.5" spans="1:5">
      <c r="A101" s="16">
        <v>2010912</v>
      </c>
      <c r="B101" s="16" t="s">
        <v>214</v>
      </c>
      <c r="C101" s="17">
        <v>0</v>
      </c>
      <c r="D101" s="17">
        <v>0</v>
      </c>
      <c r="E101" s="18">
        <f t="shared" si="1"/>
        <v>0</v>
      </c>
    </row>
    <row r="102" ht="13.5" spans="1:5">
      <c r="A102" s="16">
        <v>2010950</v>
      </c>
      <c r="B102" s="16" t="s">
        <v>166</v>
      </c>
      <c r="C102" s="17">
        <v>0</v>
      </c>
      <c r="D102" s="17">
        <v>0</v>
      </c>
      <c r="E102" s="18">
        <f t="shared" si="1"/>
        <v>0</v>
      </c>
    </row>
    <row r="103" ht="13.5" spans="1:5">
      <c r="A103" s="16">
        <v>2010999</v>
      </c>
      <c r="B103" s="16" t="s">
        <v>215</v>
      </c>
      <c r="C103" s="17">
        <v>0</v>
      </c>
      <c r="D103" s="17">
        <v>0</v>
      </c>
      <c r="E103" s="18">
        <f t="shared" si="1"/>
        <v>0</v>
      </c>
    </row>
    <row r="104" ht="13.5" spans="1:5">
      <c r="A104" s="12">
        <v>20111</v>
      </c>
      <c r="B104" s="13" t="s">
        <v>216</v>
      </c>
      <c r="C104" s="14">
        <f>SUM(C105:C112)</f>
        <v>1942</v>
      </c>
      <c r="D104" s="14">
        <f>SUM(D105:D112)</f>
        <v>2721.355293</v>
      </c>
      <c r="E104" s="15">
        <f t="shared" si="1"/>
        <v>40.1</v>
      </c>
    </row>
    <row r="105" ht="13.5" spans="1:5">
      <c r="A105" s="16">
        <v>2011101</v>
      </c>
      <c r="B105" s="16" t="s">
        <v>157</v>
      </c>
      <c r="C105" s="17">
        <v>1942</v>
      </c>
      <c r="D105" s="17">
        <v>2719.355293</v>
      </c>
      <c r="E105" s="18">
        <f t="shared" si="1"/>
        <v>40</v>
      </c>
    </row>
    <row r="106" ht="13.5" spans="1:5">
      <c r="A106" s="16">
        <v>2011102</v>
      </c>
      <c r="B106" s="16" t="s">
        <v>158</v>
      </c>
      <c r="C106" s="17">
        <v>0</v>
      </c>
      <c r="D106" s="17">
        <v>0</v>
      </c>
      <c r="E106" s="18">
        <f t="shared" si="1"/>
        <v>0</v>
      </c>
    </row>
    <row r="107" ht="13.5" spans="1:5">
      <c r="A107" s="16">
        <v>2011103</v>
      </c>
      <c r="B107" s="16" t="s">
        <v>159</v>
      </c>
      <c r="C107" s="17">
        <v>0</v>
      </c>
      <c r="D107" s="17">
        <v>0</v>
      </c>
      <c r="E107" s="18">
        <f t="shared" si="1"/>
        <v>0</v>
      </c>
    </row>
    <row r="108" ht="13.5" spans="1:5">
      <c r="A108" s="16">
        <v>2011104</v>
      </c>
      <c r="B108" s="16" t="s">
        <v>217</v>
      </c>
      <c r="C108" s="17">
        <v>0</v>
      </c>
      <c r="D108" s="17">
        <v>0</v>
      </c>
      <c r="E108" s="18">
        <f t="shared" si="1"/>
        <v>0</v>
      </c>
    </row>
    <row r="109" ht="13.5" spans="1:5">
      <c r="A109" s="16">
        <v>2011105</v>
      </c>
      <c r="B109" s="16" t="s">
        <v>218</v>
      </c>
      <c r="C109" s="17">
        <v>0</v>
      </c>
      <c r="D109" s="17">
        <v>0</v>
      </c>
      <c r="E109" s="18">
        <f t="shared" si="1"/>
        <v>0</v>
      </c>
    </row>
    <row r="110" ht="13.5" spans="1:5">
      <c r="A110" s="16">
        <v>2011106</v>
      </c>
      <c r="B110" s="16" t="s">
        <v>219</v>
      </c>
      <c r="C110" s="17">
        <v>0</v>
      </c>
      <c r="D110" s="17">
        <v>0</v>
      </c>
      <c r="E110" s="18">
        <f t="shared" si="1"/>
        <v>0</v>
      </c>
    </row>
    <row r="111" ht="13.5" spans="1:5">
      <c r="A111" s="16">
        <v>2011150</v>
      </c>
      <c r="B111" s="16" t="s">
        <v>166</v>
      </c>
      <c r="C111" s="17">
        <v>0</v>
      </c>
      <c r="D111" s="17">
        <v>0</v>
      </c>
      <c r="E111" s="18">
        <f t="shared" si="1"/>
        <v>0</v>
      </c>
    </row>
    <row r="112" ht="13.5" spans="1:5">
      <c r="A112" s="16">
        <v>2011199</v>
      </c>
      <c r="B112" s="16" t="s">
        <v>220</v>
      </c>
      <c r="C112" s="17">
        <v>0</v>
      </c>
      <c r="D112" s="17">
        <v>2</v>
      </c>
      <c r="E112" s="18">
        <f t="shared" si="1"/>
        <v>0</v>
      </c>
    </row>
    <row r="113" ht="13.5" spans="1:5">
      <c r="A113" s="12">
        <v>20113</v>
      </c>
      <c r="B113" s="13" t="s">
        <v>221</v>
      </c>
      <c r="C113" s="14">
        <f>SUM(C114:C123)</f>
        <v>849</v>
      </c>
      <c r="D113" s="14">
        <f>SUM(D114:D123)</f>
        <v>1062.076258</v>
      </c>
      <c r="E113" s="15">
        <f t="shared" si="1"/>
        <v>25.1</v>
      </c>
    </row>
    <row r="114" ht="13.5" spans="1:5">
      <c r="A114" s="16">
        <v>2011301</v>
      </c>
      <c r="B114" s="16" t="s">
        <v>157</v>
      </c>
      <c r="C114" s="17">
        <v>477</v>
      </c>
      <c r="D114" s="17">
        <v>523.305284</v>
      </c>
      <c r="E114" s="18">
        <f t="shared" si="1"/>
        <v>9.7</v>
      </c>
    </row>
    <row r="115" ht="13.5" spans="1:5">
      <c r="A115" s="16">
        <v>2011302</v>
      </c>
      <c r="B115" s="16" t="s">
        <v>158</v>
      </c>
      <c r="C115" s="17">
        <v>0</v>
      </c>
      <c r="D115" s="17">
        <v>0</v>
      </c>
      <c r="E115" s="18">
        <f t="shared" si="1"/>
        <v>0</v>
      </c>
    </row>
    <row r="116" ht="13.5" spans="1:5">
      <c r="A116" s="16">
        <v>2011303</v>
      </c>
      <c r="B116" s="16" t="s">
        <v>159</v>
      </c>
      <c r="C116" s="17">
        <v>0</v>
      </c>
      <c r="D116" s="17">
        <v>0</v>
      </c>
      <c r="E116" s="18">
        <f t="shared" si="1"/>
        <v>0</v>
      </c>
    </row>
    <row r="117" ht="13.5" spans="1:5">
      <c r="A117" s="16">
        <v>2011304</v>
      </c>
      <c r="B117" s="16" t="s">
        <v>222</v>
      </c>
      <c r="C117" s="17">
        <v>0</v>
      </c>
      <c r="D117" s="17">
        <v>0</v>
      </c>
      <c r="E117" s="18">
        <f t="shared" si="1"/>
        <v>0</v>
      </c>
    </row>
    <row r="118" ht="13.5" spans="1:5">
      <c r="A118" s="16">
        <v>2011305</v>
      </c>
      <c r="B118" s="16" t="s">
        <v>223</v>
      </c>
      <c r="C118" s="17">
        <v>0</v>
      </c>
      <c r="D118" s="17">
        <v>0</v>
      </c>
      <c r="E118" s="18">
        <f t="shared" si="1"/>
        <v>0</v>
      </c>
    </row>
    <row r="119" ht="13.5" spans="1:5">
      <c r="A119" s="16">
        <v>2011306</v>
      </c>
      <c r="B119" s="16" t="s">
        <v>224</v>
      </c>
      <c r="C119" s="17">
        <v>200</v>
      </c>
      <c r="D119" s="17">
        <v>0</v>
      </c>
      <c r="E119" s="18">
        <f t="shared" si="1"/>
        <v>-100</v>
      </c>
    </row>
    <row r="120" ht="13.5" spans="1:5">
      <c r="A120" s="16">
        <v>2011307</v>
      </c>
      <c r="B120" s="16" t="s">
        <v>225</v>
      </c>
      <c r="C120" s="17">
        <v>0</v>
      </c>
      <c r="D120" s="17">
        <v>0</v>
      </c>
      <c r="E120" s="18">
        <f t="shared" si="1"/>
        <v>0</v>
      </c>
    </row>
    <row r="121" ht="13.5" spans="1:5">
      <c r="A121" s="16">
        <v>2011308</v>
      </c>
      <c r="B121" s="16" t="s">
        <v>226</v>
      </c>
      <c r="C121" s="17">
        <v>172</v>
      </c>
      <c r="D121" s="17">
        <v>538.770974</v>
      </c>
      <c r="E121" s="18">
        <f t="shared" si="1"/>
        <v>213.2</v>
      </c>
    </row>
    <row r="122" ht="13.5" spans="1:5">
      <c r="A122" s="16">
        <v>2011350</v>
      </c>
      <c r="B122" s="16" t="s">
        <v>166</v>
      </c>
      <c r="C122" s="17">
        <v>0</v>
      </c>
      <c r="D122" s="17">
        <v>0</v>
      </c>
      <c r="E122" s="18">
        <f t="shared" si="1"/>
        <v>0</v>
      </c>
    </row>
    <row r="123" ht="13.5" spans="1:5">
      <c r="A123" s="16">
        <v>2011399</v>
      </c>
      <c r="B123" s="16" t="s">
        <v>227</v>
      </c>
      <c r="C123" s="17">
        <v>0</v>
      </c>
      <c r="D123" s="17">
        <v>0</v>
      </c>
      <c r="E123" s="18">
        <f t="shared" si="1"/>
        <v>0</v>
      </c>
    </row>
    <row r="124" ht="13.5" spans="1:5">
      <c r="A124" s="12">
        <v>20114</v>
      </c>
      <c r="B124" s="13" t="s">
        <v>228</v>
      </c>
      <c r="C124" s="14">
        <f>SUM(C125:C135)</f>
        <v>0</v>
      </c>
      <c r="D124" s="14">
        <f>SUM(D125:D135)</f>
        <v>0</v>
      </c>
      <c r="E124" s="15">
        <f t="shared" si="1"/>
        <v>0</v>
      </c>
    </row>
    <row r="125" ht="13.5" spans="1:5">
      <c r="A125" s="16">
        <v>2011401</v>
      </c>
      <c r="B125" s="16" t="s">
        <v>157</v>
      </c>
      <c r="C125" s="17">
        <v>0</v>
      </c>
      <c r="D125" s="17">
        <v>0</v>
      </c>
      <c r="E125" s="18">
        <f t="shared" si="1"/>
        <v>0</v>
      </c>
    </row>
    <row r="126" ht="13.5" spans="1:5">
      <c r="A126" s="16">
        <v>2011402</v>
      </c>
      <c r="B126" s="16" t="s">
        <v>158</v>
      </c>
      <c r="C126" s="17">
        <v>0</v>
      </c>
      <c r="D126" s="17">
        <v>0</v>
      </c>
      <c r="E126" s="18">
        <f t="shared" si="1"/>
        <v>0</v>
      </c>
    </row>
    <row r="127" ht="13.5" spans="1:5">
      <c r="A127" s="16">
        <v>2011403</v>
      </c>
      <c r="B127" s="16" t="s">
        <v>159</v>
      </c>
      <c r="C127" s="17">
        <v>0</v>
      </c>
      <c r="D127" s="17">
        <v>0</v>
      </c>
      <c r="E127" s="18">
        <f t="shared" si="1"/>
        <v>0</v>
      </c>
    </row>
    <row r="128" ht="13.5" spans="1:5">
      <c r="A128" s="16">
        <v>2011404</v>
      </c>
      <c r="B128" s="16" t="s">
        <v>229</v>
      </c>
      <c r="C128" s="17">
        <v>0</v>
      </c>
      <c r="D128" s="17">
        <v>0</v>
      </c>
      <c r="E128" s="18">
        <f t="shared" si="1"/>
        <v>0</v>
      </c>
    </row>
    <row r="129" ht="13.5" spans="1:5">
      <c r="A129" s="16">
        <v>2011405</v>
      </c>
      <c r="B129" s="16" t="s">
        <v>230</v>
      </c>
      <c r="C129" s="17">
        <v>0</v>
      </c>
      <c r="D129" s="17">
        <v>0</v>
      </c>
      <c r="E129" s="18">
        <f t="shared" si="1"/>
        <v>0</v>
      </c>
    </row>
    <row r="130" ht="13.5" spans="1:5">
      <c r="A130" s="16">
        <v>2011408</v>
      </c>
      <c r="B130" s="16" t="s">
        <v>231</v>
      </c>
      <c r="C130" s="17">
        <v>0</v>
      </c>
      <c r="D130" s="17">
        <v>0</v>
      </c>
      <c r="E130" s="18">
        <f t="shared" si="1"/>
        <v>0</v>
      </c>
    </row>
    <row r="131" ht="13.5" spans="1:5">
      <c r="A131" s="16">
        <v>2011409</v>
      </c>
      <c r="B131" s="16" t="s">
        <v>232</v>
      </c>
      <c r="C131" s="17">
        <v>0</v>
      </c>
      <c r="D131" s="17">
        <v>0</v>
      </c>
      <c r="E131" s="18">
        <f t="shared" si="1"/>
        <v>0</v>
      </c>
    </row>
    <row r="132" ht="13.5" spans="1:5">
      <c r="A132" s="16">
        <v>2011410</v>
      </c>
      <c r="B132" s="16" t="s">
        <v>233</v>
      </c>
      <c r="C132" s="17">
        <v>0</v>
      </c>
      <c r="D132" s="17">
        <v>0</v>
      </c>
      <c r="E132" s="18">
        <f t="shared" si="1"/>
        <v>0</v>
      </c>
    </row>
    <row r="133" ht="13.5" spans="1:5">
      <c r="A133" s="16">
        <v>2011411</v>
      </c>
      <c r="B133" s="16" t="s">
        <v>234</v>
      </c>
      <c r="C133" s="17">
        <v>0</v>
      </c>
      <c r="D133" s="17">
        <v>0</v>
      </c>
      <c r="E133" s="18">
        <f t="shared" si="1"/>
        <v>0</v>
      </c>
    </row>
    <row r="134" ht="13.5" spans="1:5">
      <c r="A134" s="16">
        <v>2011450</v>
      </c>
      <c r="B134" s="16" t="s">
        <v>166</v>
      </c>
      <c r="C134" s="17">
        <v>0</v>
      </c>
      <c r="D134" s="17">
        <v>0</v>
      </c>
      <c r="E134" s="18">
        <f t="shared" si="1"/>
        <v>0</v>
      </c>
    </row>
    <row r="135" ht="13.5" spans="1:5">
      <c r="A135" s="16">
        <v>2011499</v>
      </c>
      <c r="B135" s="16" t="s">
        <v>235</v>
      </c>
      <c r="C135" s="17">
        <v>0</v>
      </c>
      <c r="D135" s="17">
        <v>0</v>
      </c>
      <c r="E135" s="18">
        <f t="shared" si="1"/>
        <v>0</v>
      </c>
    </row>
    <row r="136" ht="13.5" spans="1:5">
      <c r="A136" s="12">
        <v>20123</v>
      </c>
      <c r="B136" s="13" t="s">
        <v>236</v>
      </c>
      <c r="C136" s="14">
        <f>SUM(C137:C142)</f>
        <v>0</v>
      </c>
      <c r="D136" s="14">
        <f>SUM(D137:D142)</f>
        <v>0</v>
      </c>
      <c r="E136" s="15">
        <f t="shared" ref="E136:E199" si="2">ROUND(IF(C136=0,0,(D136/C136-1)*100),1)</f>
        <v>0</v>
      </c>
    </row>
    <row r="137" ht="13.5" spans="1:5">
      <c r="A137" s="16">
        <v>2012301</v>
      </c>
      <c r="B137" s="16" t="s">
        <v>157</v>
      </c>
      <c r="C137" s="17">
        <v>0</v>
      </c>
      <c r="D137" s="17">
        <v>0</v>
      </c>
      <c r="E137" s="18">
        <f t="shared" si="2"/>
        <v>0</v>
      </c>
    </row>
    <row r="138" ht="13.5" spans="1:5">
      <c r="A138" s="16">
        <v>2012302</v>
      </c>
      <c r="B138" s="16" t="s">
        <v>158</v>
      </c>
      <c r="C138" s="17">
        <v>0</v>
      </c>
      <c r="D138" s="17">
        <v>0</v>
      </c>
      <c r="E138" s="18">
        <f t="shared" si="2"/>
        <v>0</v>
      </c>
    </row>
    <row r="139" ht="13.5" spans="1:5">
      <c r="A139" s="16">
        <v>2012303</v>
      </c>
      <c r="B139" s="16" t="s">
        <v>159</v>
      </c>
      <c r="C139" s="17">
        <v>0</v>
      </c>
      <c r="D139" s="17">
        <v>0</v>
      </c>
      <c r="E139" s="18">
        <f t="shared" si="2"/>
        <v>0</v>
      </c>
    </row>
    <row r="140" ht="13.5" spans="1:5">
      <c r="A140" s="16">
        <v>2012304</v>
      </c>
      <c r="B140" s="16" t="s">
        <v>237</v>
      </c>
      <c r="C140" s="17">
        <v>0</v>
      </c>
      <c r="D140" s="17">
        <v>0</v>
      </c>
      <c r="E140" s="18">
        <f t="shared" si="2"/>
        <v>0</v>
      </c>
    </row>
    <row r="141" ht="13.5" spans="1:5">
      <c r="A141" s="16">
        <v>2012350</v>
      </c>
      <c r="B141" s="16" t="s">
        <v>166</v>
      </c>
      <c r="C141" s="17">
        <v>0</v>
      </c>
      <c r="D141" s="17">
        <v>0</v>
      </c>
      <c r="E141" s="18">
        <f t="shared" si="2"/>
        <v>0</v>
      </c>
    </row>
    <row r="142" ht="13.5" spans="1:5">
      <c r="A142" s="16">
        <v>2012399</v>
      </c>
      <c r="B142" s="16" t="s">
        <v>238</v>
      </c>
      <c r="C142" s="17">
        <v>0</v>
      </c>
      <c r="D142" s="17">
        <v>0</v>
      </c>
      <c r="E142" s="18">
        <f t="shared" si="2"/>
        <v>0</v>
      </c>
    </row>
    <row r="143" ht="13.5" spans="1:5">
      <c r="A143" s="12">
        <v>20125</v>
      </c>
      <c r="B143" s="13" t="s">
        <v>239</v>
      </c>
      <c r="C143" s="14">
        <f>SUM(C144:C150)</f>
        <v>20</v>
      </c>
      <c r="D143" s="14">
        <f>SUM(D144:D150)</f>
        <v>28.428769</v>
      </c>
      <c r="E143" s="15">
        <f t="shared" si="2"/>
        <v>42.1</v>
      </c>
    </row>
    <row r="144" ht="13.5" spans="1:5">
      <c r="A144" s="16">
        <v>2012501</v>
      </c>
      <c r="B144" s="16" t="s">
        <v>157</v>
      </c>
      <c r="C144" s="17">
        <v>20</v>
      </c>
      <c r="D144" s="17">
        <v>28.428769</v>
      </c>
      <c r="E144" s="18">
        <f t="shared" si="2"/>
        <v>42.1</v>
      </c>
    </row>
    <row r="145" ht="13.5" spans="1:5">
      <c r="A145" s="16">
        <v>2012502</v>
      </c>
      <c r="B145" s="16" t="s">
        <v>158</v>
      </c>
      <c r="C145" s="17">
        <v>0</v>
      </c>
      <c r="D145" s="17">
        <v>0</v>
      </c>
      <c r="E145" s="18">
        <f t="shared" si="2"/>
        <v>0</v>
      </c>
    </row>
    <row r="146" ht="13.5" spans="1:5">
      <c r="A146" s="16">
        <v>2012503</v>
      </c>
      <c r="B146" s="16" t="s">
        <v>159</v>
      </c>
      <c r="C146" s="17">
        <v>0</v>
      </c>
      <c r="D146" s="17">
        <v>0</v>
      </c>
      <c r="E146" s="18">
        <f t="shared" si="2"/>
        <v>0</v>
      </c>
    </row>
    <row r="147" ht="13.5" spans="1:5">
      <c r="A147" s="16">
        <v>2012504</v>
      </c>
      <c r="B147" s="16" t="s">
        <v>240</v>
      </c>
      <c r="C147" s="17">
        <v>0</v>
      </c>
      <c r="D147" s="17">
        <v>0</v>
      </c>
      <c r="E147" s="18">
        <f t="shared" si="2"/>
        <v>0</v>
      </c>
    </row>
    <row r="148" ht="13.5" spans="1:5">
      <c r="A148" s="16">
        <v>2012505</v>
      </c>
      <c r="B148" s="16" t="s">
        <v>241</v>
      </c>
      <c r="C148" s="17">
        <v>0</v>
      </c>
      <c r="D148" s="17">
        <v>0</v>
      </c>
      <c r="E148" s="18">
        <f t="shared" si="2"/>
        <v>0</v>
      </c>
    </row>
    <row r="149" ht="13.5" spans="1:5">
      <c r="A149" s="16">
        <v>2012550</v>
      </c>
      <c r="B149" s="16" t="s">
        <v>166</v>
      </c>
      <c r="C149" s="17">
        <v>0</v>
      </c>
      <c r="D149" s="17">
        <v>0</v>
      </c>
      <c r="E149" s="18">
        <f t="shared" si="2"/>
        <v>0</v>
      </c>
    </row>
    <row r="150" ht="13.5" spans="1:5">
      <c r="A150" s="16">
        <v>2012599</v>
      </c>
      <c r="B150" s="16" t="s">
        <v>242</v>
      </c>
      <c r="C150" s="17">
        <v>0</v>
      </c>
      <c r="D150" s="17">
        <v>0</v>
      </c>
      <c r="E150" s="18">
        <f t="shared" si="2"/>
        <v>0</v>
      </c>
    </row>
    <row r="151" ht="13.5" spans="1:5">
      <c r="A151" s="12">
        <v>20126</v>
      </c>
      <c r="B151" s="13" t="s">
        <v>243</v>
      </c>
      <c r="C151" s="14">
        <f>SUM(C152:C156)</f>
        <v>90</v>
      </c>
      <c r="D151" s="14">
        <f>SUM(D152:D156)</f>
        <v>122.064636</v>
      </c>
      <c r="E151" s="15">
        <f t="shared" si="2"/>
        <v>35.6</v>
      </c>
    </row>
    <row r="152" ht="13.5" spans="1:5">
      <c r="A152" s="16">
        <v>2012601</v>
      </c>
      <c r="B152" s="16" t="s">
        <v>157</v>
      </c>
      <c r="C152" s="17">
        <v>90</v>
      </c>
      <c r="D152" s="17">
        <v>122.064636</v>
      </c>
      <c r="E152" s="18">
        <f t="shared" si="2"/>
        <v>35.6</v>
      </c>
    </row>
    <row r="153" ht="13.5" spans="1:5">
      <c r="A153" s="16">
        <v>2012602</v>
      </c>
      <c r="B153" s="16" t="s">
        <v>158</v>
      </c>
      <c r="C153" s="17">
        <v>0</v>
      </c>
      <c r="D153" s="17">
        <v>0</v>
      </c>
      <c r="E153" s="18">
        <f t="shared" si="2"/>
        <v>0</v>
      </c>
    </row>
    <row r="154" ht="13.5" spans="1:5">
      <c r="A154" s="16">
        <v>2012603</v>
      </c>
      <c r="B154" s="16" t="s">
        <v>159</v>
      </c>
      <c r="C154" s="17">
        <v>0</v>
      </c>
      <c r="D154" s="17">
        <v>0</v>
      </c>
      <c r="E154" s="18">
        <f t="shared" si="2"/>
        <v>0</v>
      </c>
    </row>
    <row r="155" ht="13.5" spans="1:5">
      <c r="A155" s="16">
        <v>2012604</v>
      </c>
      <c r="B155" s="16" t="s">
        <v>244</v>
      </c>
      <c r="C155" s="17">
        <v>0</v>
      </c>
      <c r="D155" s="17">
        <v>0</v>
      </c>
      <c r="E155" s="18">
        <f t="shared" si="2"/>
        <v>0</v>
      </c>
    </row>
    <row r="156" ht="13.5" spans="1:5">
      <c r="A156" s="16">
        <v>2012699</v>
      </c>
      <c r="B156" s="16" t="s">
        <v>245</v>
      </c>
      <c r="C156" s="17">
        <v>0</v>
      </c>
      <c r="D156" s="17">
        <v>0</v>
      </c>
      <c r="E156" s="18">
        <f t="shared" si="2"/>
        <v>0</v>
      </c>
    </row>
    <row r="157" ht="13.5" spans="1:5">
      <c r="A157" s="12">
        <v>20128</v>
      </c>
      <c r="B157" s="13" t="s">
        <v>246</v>
      </c>
      <c r="C157" s="14">
        <f>SUM(C158:C163)</f>
        <v>58</v>
      </c>
      <c r="D157" s="14">
        <f>SUM(D158:D163)</f>
        <v>83.149056</v>
      </c>
      <c r="E157" s="15">
        <f t="shared" si="2"/>
        <v>43.4</v>
      </c>
    </row>
    <row r="158" ht="13.5" spans="1:5">
      <c r="A158" s="16">
        <v>2012801</v>
      </c>
      <c r="B158" s="16" t="s">
        <v>157</v>
      </c>
      <c r="C158" s="17">
        <v>58</v>
      </c>
      <c r="D158" s="17">
        <v>83.149056</v>
      </c>
      <c r="E158" s="18">
        <f t="shared" si="2"/>
        <v>43.4</v>
      </c>
    </row>
    <row r="159" ht="13.5" spans="1:5">
      <c r="A159" s="16">
        <v>2012802</v>
      </c>
      <c r="B159" s="16" t="s">
        <v>158</v>
      </c>
      <c r="C159" s="17">
        <v>0</v>
      </c>
      <c r="D159" s="17">
        <v>0</v>
      </c>
      <c r="E159" s="18">
        <f t="shared" si="2"/>
        <v>0</v>
      </c>
    </row>
    <row r="160" ht="13.5" spans="1:5">
      <c r="A160" s="16">
        <v>2012803</v>
      </c>
      <c r="B160" s="16" t="s">
        <v>159</v>
      </c>
      <c r="C160" s="17">
        <v>0</v>
      </c>
      <c r="D160" s="17">
        <v>0</v>
      </c>
      <c r="E160" s="18">
        <f t="shared" si="2"/>
        <v>0</v>
      </c>
    </row>
    <row r="161" ht="13.5" spans="1:5">
      <c r="A161" s="16">
        <v>2012804</v>
      </c>
      <c r="B161" s="16" t="s">
        <v>171</v>
      </c>
      <c r="C161" s="17">
        <v>0</v>
      </c>
      <c r="D161" s="17">
        <v>0</v>
      </c>
      <c r="E161" s="18">
        <f t="shared" si="2"/>
        <v>0</v>
      </c>
    </row>
    <row r="162" ht="13.5" spans="1:5">
      <c r="A162" s="16">
        <v>2012850</v>
      </c>
      <c r="B162" s="16" t="s">
        <v>166</v>
      </c>
      <c r="C162" s="17">
        <v>0</v>
      </c>
      <c r="D162" s="17">
        <v>0</v>
      </c>
      <c r="E162" s="18">
        <f t="shared" si="2"/>
        <v>0</v>
      </c>
    </row>
    <row r="163" ht="13.5" spans="1:5">
      <c r="A163" s="16">
        <v>2012899</v>
      </c>
      <c r="B163" s="16" t="s">
        <v>247</v>
      </c>
      <c r="C163" s="17">
        <v>0</v>
      </c>
      <c r="D163" s="17">
        <v>0</v>
      </c>
      <c r="E163" s="18">
        <f t="shared" si="2"/>
        <v>0</v>
      </c>
    </row>
    <row r="164" ht="13.5" spans="1:5">
      <c r="A164" s="12">
        <v>20129</v>
      </c>
      <c r="B164" s="13" t="s">
        <v>248</v>
      </c>
      <c r="C164" s="14">
        <f>SUM(C165:C170)</f>
        <v>617</v>
      </c>
      <c r="D164" s="14">
        <f>SUM(D165:D170)</f>
        <v>750.888651</v>
      </c>
      <c r="E164" s="15">
        <f t="shared" si="2"/>
        <v>21.7</v>
      </c>
    </row>
    <row r="165" ht="13.5" spans="1:5">
      <c r="A165" s="16">
        <v>2012901</v>
      </c>
      <c r="B165" s="16" t="s">
        <v>157</v>
      </c>
      <c r="C165" s="17">
        <v>617</v>
      </c>
      <c r="D165" s="17">
        <v>750.888651</v>
      </c>
      <c r="E165" s="18">
        <f t="shared" si="2"/>
        <v>21.7</v>
      </c>
    </row>
    <row r="166" ht="13.5" spans="1:5">
      <c r="A166" s="16">
        <v>2012902</v>
      </c>
      <c r="B166" s="16" t="s">
        <v>158</v>
      </c>
      <c r="C166" s="17">
        <v>0</v>
      </c>
      <c r="D166" s="17">
        <v>0</v>
      </c>
      <c r="E166" s="18">
        <f t="shared" si="2"/>
        <v>0</v>
      </c>
    </row>
    <row r="167" ht="13.5" spans="1:5">
      <c r="A167" s="16">
        <v>2012903</v>
      </c>
      <c r="B167" s="16" t="s">
        <v>159</v>
      </c>
      <c r="C167" s="17">
        <v>0</v>
      </c>
      <c r="D167" s="17">
        <v>0</v>
      </c>
      <c r="E167" s="18">
        <f t="shared" si="2"/>
        <v>0</v>
      </c>
    </row>
    <row r="168" ht="13.5" spans="1:5">
      <c r="A168" s="16">
        <v>2012906</v>
      </c>
      <c r="B168" s="16" t="s">
        <v>249</v>
      </c>
      <c r="C168" s="17">
        <v>0</v>
      </c>
      <c r="D168" s="17">
        <v>0</v>
      </c>
      <c r="E168" s="18">
        <f t="shared" si="2"/>
        <v>0</v>
      </c>
    </row>
    <row r="169" ht="13.5" spans="1:5">
      <c r="A169" s="16">
        <v>2012950</v>
      </c>
      <c r="B169" s="16" t="s">
        <v>166</v>
      </c>
      <c r="C169" s="17">
        <v>0</v>
      </c>
      <c r="D169" s="17">
        <v>0</v>
      </c>
      <c r="E169" s="18">
        <f t="shared" si="2"/>
        <v>0</v>
      </c>
    </row>
    <row r="170" ht="13.5" spans="1:5">
      <c r="A170" s="16">
        <v>2012999</v>
      </c>
      <c r="B170" s="16" t="s">
        <v>250</v>
      </c>
      <c r="C170" s="17">
        <v>0</v>
      </c>
      <c r="D170" s="17">
        <v>0</v>
      </c>
      <c r="E170" s="18">
        <f t="shared" si="2"/>
        <v>0</v>
      </c>
    </row>
    <row r="171" ht="13.5" spans="1:5">
      <c r="A171" s="12">
        <v>20131</v>
      </c>
      <c r="B171" s="13" t="s">
        <v>251</v>
      </c>
      <c r="C171" s="14">
        <f>SUM(C172:C177)</f>
        <v>507</v>
      </c>
      <c r="D171" s="14">
        <f>SUM(D172:D177)</f>
        <v>642.929987</v>
      </c>
      <c r="E171" s="15">
        <f t="shared" si="2"/>
        <v>26.8</v>
      </c>
    </row>
    <row r="172" ht="13.5" spans="1:5">
      <c r="A172" s="16">
        <v>2013101</v>
      </c>
      <c r="B172" s="16" t="s">
        <v>157</v>
      </c>
      <c r="C172" s="17">
        <v>507</v>
      </c>
      <c r="D172" s="17">
        <v>642.929987</v>
      </c>
      <c r="E172" s="18">
        <f t="shared" si="2"/>
        <v>26.8</v>
      </c>
    </row>
    <row r="173" ht="13.5" spans="1:5">
      <c r="A173" s="16">
        <v>2013102</v>
      </c>
      <c r="B173" s="16" t="s">
        <v>158</v>
      </c>
      <c r="C173" s="17">
        <v>0</v>
      </c>
      <c r="D173" s="17">
        <v>0</v>
      </c>
      <c r="E173" s="18">
        <f t="shared" si="2"/>
        <v>0</v>
      </c>
    </row>
    <row r="174" ht="13.5" spans="1:5">
      <c r="A174" s="16">
        <v>2013103</v>
      </c>
      <c r="B174" s="16" t="s">
        <v>159</v>
      </c>
      <c r="C174" s="17">
        <v>0</v>
      </c>
      <c r="D174" s="17">
        <v>0</v>
      </c>
      <c r="E174" s="18">
        <f t="shared" si="2"/>
        <v>0</v>
      </c>
    </row>
    <row r="175" ht="13.5" spans="1:5">
      <c r="A175" s="16">
        <v>2013105</v>
      </c>
      <c r="B175" s="16" t="s">
        <v>252</v>
      </c>
      <c r="C175" s="17">
        <v>0</v>
      </c>
      <c r="D175" s="17">
        <v>0</v>
      </c>
      <c r="E175" s="18">
        <f t="shared" si="2"/>
        <v>0</v>
      </c>
    </row>
    <row r="176" ht="13.5" spans="1:5">
      <c r="A176" s="16">
        <v>2013150</v>
      </c>
      <c r="B176" s="16" t="s">
        <v>166</v>
      </c>
      <c r="C176" s="17">
        <v>0</v>
      </c>
      <c r="D176" s="17">
        <v>0</v>
      </c>
      <c r="E176" s="18">
        <f t="shared" si="2"/>
        <v>0</v>
      </c>
    </row>
    <row r="177" ht="13.5" spans="1:5">
      <c r="A177" s="16">
        <v>2013199</v>
      </c>
      <c r="B177" s="16" t="s">
        <v>253</v>
      </c>
      <c r="C177" s="17">
        <v>0</v>
      </c>
      <c r="D177" s="17">
        <v>0</v>
      </c>
      <c r="E177" s="18">
        <f t="shared" si="2"/>
        <v>0</v>
      </c>
    </row>
    <row r="178" ht="13.5" spans="1:5">
      <c r="A178" s="12">
        <v>20132</v>
      </c>
      <c r="B178" s="13" t="s">
        <v>254</v>
      </c>
      <c r="C178" s="14">
        <f>SUM(C179:C184)</f>
        <v>1359</v>
      </c>
      <c r="D178" s="14">
        <f>SUM(D179:D184)</f>
        <v>495.808289</v>
      </c>
      <c r="E178" s="15">
        <f t="shared" si="2"/>
        <v>-63.5</v>
      </c>
    </row>
    <row r="179" ht="13.5" spans="1:5">
      <c r="A179" s="16">
        <v>2013201</v>
      </c>
      <c r="B179" s="16" t="s">
        <v>157</v>
      </c>
      <c r="C179" s="17">
        <v>1321</v>
      </c>
      <c r="D179" s="17">
        <v>382.77995</v>
      </c>
      <c r="E179" s="18">
        <f t="shared" si="2"/>
        <v>-71</v>
      </c>
    </row>
    <row r="180" ht="13.5" spans="1:5">
      <c r="A180" s="16">
        <v>2013202</v>
      </c>
      <c r="B180" s="16" t="s">
        <v>158</v>
      </c>
      <c r="C180" s="17">
        <v>0</v>
      </c>
      <c r="D180" s="17">
        <v>0</v>
      </c>
      <c r="E180" s="18">
        <f t="shared" si="2"/>
        <v>0</v>
      </c>
    </row>
    <row r="181" ht="13.5" spans="1:5">
      <c r="A181" s="16">
        <v>2013203</v>
      </c>
      <c r="B181" s="16" t="s">
        <v>159</v>
      </c>
      <c r="C181" s="17">
        <v>0</v>
      </c>
      <c r="D181" s="17">
        <v>0</v>
      </c>
      <c r="E181" s="18">
        <f t="shared" si="2"/>
        <v>0</v>
      </c>
    </row>
    <row r="182" ht="13.5" spans="1:5">
      <c r="A182" s="16">
        <v>2013204</v>
      </c>
      <c r="B182" s="16" t="s">
        <v>255</v>
      </c>
      <c r="C182" s="17">
        <v>0</v>
      </c>
      <c r="D182" s="17">
        <v>0</v>
      </c>
      <c r="E182" s="18">
        <f t="shared" si="2"/>
        <v>0</v>
      </c>
    </row>
    <row r="183" ht="13.5" spans="1:5">
      <c r="A183" s="16">
        <v>2013250</v>
      </c>
      <c r="B183" s="16" t="s">
        <v>166</v>
      </c>
      <c r="C183" s="17">
        <v>0</v>
      </c>
      <c r="D183" s="17">
        <v>0</v>
      </c>
      <c r="E183" s="18">
        <f t="shared" si="2"/>
        <v>0</v>
      </c>
    </row>
    <row r="184" ht="13.5" spans="1:5">
      <c r="A184" s="16">
        <v>2013299</v>
      </c>
      <c r="B184" s="16" t="s">
        <v>256</v>
      </c>
      <c r="C184" s="17">
        <v>38</v>
      </c>
      <c r="D184" s="17">
        <v>113.028339</v>
      </c>
      <c r="E184" s="18">
        <f t="shared" si="2"/>
        <v>197.4</v>
      </c>
    </row>
    <row r="185" ht="13.5" spans="1:5">
      <c r="A185" s="12">
        <v>20133</v>
      </c>
      <c r="B185" s="13" t="s">
        <v>257</v>
      </c>
      <c r="C185" s="14">
        <f>SUM(C186:C191)</f>
        <v>439</v>
      </c>
      <c r="D185" s="14">
        <f>SUM(D186:D191)</f>
        <v>897.906935</v>
      </c>
      <c r="E185" s="15">
        <f t="shared" si="2"/>
        <v>104.5</v>
      </c>
    </row>
    <row r="186" ht="13.5" spans="1:5">
      <c r="A186" s="16">
        <v>2013301</v>
      </c>
      <c r="B186" s="16" t="s">
        <v>157</v>
      </c>
      <c r="C186" s="17">
        <v>399</v>
      </c>
      <c r="D186" s="17">
        <v>697.906935</v>
      </c>
      <c r="E186" s="18">
        <f t="shared" si="2"/>
        <v>74.9</v>
      </c>
    </row>
    <row r="187" ht="13.5" spans="1:5">
      <c r="A187" s="16">
        <v>2013302</v>
      </c>
      <c r="B187" s="16" t="s">
        <v>158</v>
      </c>
      <c r="C187" s="17">
        <v>0</v>
      </c>
      <c r="D187" s="17">
        <v>0</v>
      </c>
      <c r="E187" s="18">
        <f t="shared" si="2"/>
        <v>0</v>
      </c>
    </row>
    <row r="188" ht="13.5" spans="1:5">
      <c r="A188" s="16">
        <v>2013303</v>
      </c>
      <c r="B188" s="16" t="s">
        <v>159</v>
      </c>
      <c r="C188" s="17">
        <v>0</v>
      </c>
      <c r="D188" s="17">
        <v>0</v>
      </c>
      <c r="E188" s="18">
        <f t="shared" si="2"/>
        <v>0</v>
      </c>
    </row>
    <row r="189" ht="13.5" spans="1:5">
      <c r="A189" s="16">
        <v>2013304</v>
      </c>
      <c r="B189" s="16" t="s">
        <v>258</v>
      </c>
      <c r="C189" s="17">
        <v>40</v>
      </c>
      <c r="D189" s="17">
        <v>0</v>
      </c>
      <c r="E189" s="18">
        <f t="shared" si="2"/>
        <v>-100</v>
      </c>
    </row>
    <row r="190" ht="13.5" spans="1:5">
      <c r="A190" s="16">
        <v>2013350</v>
      </c>
      <c r="B190" s="16" t="s">
        <v>166</v>
      </c>
      <c r="C190" s="17">
        <v>0</v>
      </c>
      <c r="D190" s="17">
        <v>0</v>
      </c>
      <c r="E190" s="18">
        <f t="shared" si="2"/>
        <v>0</v>
      </c>
    </row>
    <row r="191" ht="13.5" spans="1:5">
      <c r="A191" s="16">
        <v>2013399</v>
      </c>
      <c r="B191" s="16" t="s">
        <v>259</v>
      </c>
      <c r="C191" s="17">
        <v>0</v>
      </c>
      <c r="D191" s="17">
        <v>200</v>
      </c>
      <c r="E191" s="18">
        <f t="shared" si="2"/>
        <v>0</v>
      </c>
    </row>
    <row r="192" ht="13.5" spans="1:5">
      <c r="A192" s="12">
        <v>20134</v>
      </c>
      <c r="B192" s="13" t="s">
        <v>260</v>
      </c>
      <c r="C192" s="14">
        <f>SUM(C193:C199)</f>
        <v>171</v>
      </c>
      <c r="D192" s="14">
        <f>SUM(D193:D199)</f>
        <v>207.001113</v>
      </c>
      <c r="E192" s="15">
        <f t="shared" si="2"/>
        <v>21.1</v>
      </c>
    </row>
    <row r="193" ht="13.5" spans="1:5">
      <c r="A193" s="16">
        <v>2013401</v>
      </c>
      <c r="B193" s="16" t="s">
        <v>157</v>
      </c>
      <c r="C193" s="17">
        <v>171</v>
      </c>
      <c r="D193" s="17">
        <v>207.001113</v>
      </c>
      <c r="E193" s="18">
        <f t="shared" si="2"/>
        <v>21.1</v>
      </c>
    </row>
    <row r="194" ht="13.5" spans="1:5">
      <c r="A194" s="16">
        <v>2013402</v>
      </c>
      <c r="B194" s="16" t="s">
        <v>158</v>
      </c>
      <c r="C194" s="17">
        <v>0</v>
      </c>
      <c r="D194" s="17">
        <v>0</v>
      </c>
      <c r="E194" s="18">
        <f t="shared" si="2"/>
        <v>0</v>
      </c>
    </row>
    <row r="195" ht="13.5" spans="1:5">
      <c r="A195" s="16">
        <v>2013403</v>
      </c>
      <c r="B195" s="16" t="s">
        <v>159</v>
      </c>
      <c r="C195" s="17">
        <v>0</v>
      </c>
      <c r="D195" s="17">
        <v>0</v>
      </c>
      <c r="E195" s="18">
        <f t="shared" si="2"/>
        <v>0</v>
      </c>
    </row>
    <row r="196" ht="13.5" spans="1:5">
      <c r="A196" s="16">
        <v>2013404</v>
      </c>
      <c r="B196" s="16" t="s">
        <v>261</v>
      </c>
      <c r="C196" s="17">
        <v>0</v>
      </c>
      <c r="D196" s="17">
        <v>0</v>
      </c>
      <c r="E196" s="18">
        <f t="shared" si="2"/>
        <v>0</v>
      </c>
    </row>
    <row r="197" ht="13.5" spans="1:5">
      <c r="A197" s="16">
        <v>2013405</v>
      </c>
      <c r="B197" s="16" t="s">
        <v>262</v>
      </c>
      <c r="C197" s="17">
        <v>0</v>
      </c>
      <c r="D197" s="17">
        <v>0</v>
      </c>
      <c r="E197" s="18">
        <f t="shared" si="2"/>
        <v>0</v>
      </c>
    </row>
    <row r="198" ht="13.5" spans="1:5">
      <c r="A198" s="16">
        <v>2013450</v>
      </c>
      <c r="B198" s="16" t="s">
        <v>166</v>
      </c>
      <c r="C198" s="17">
        <v>0</v>
      </c>
      <c r="D198" s="17">
        <v>0</v>
      </c>
      <c r="E198" s="18">
        <f t="shared" si="2"/>
        <v>0</v>
      </c>
    </row>
    <row r="199" ht="13.5" spans="1:5">
      <c r="A199" s="16">
        <v>2013499</v>
      </c>
      <c r="B199" s="16" t="s">
        <v>263</v>
      </c>
      <c r="C199" s="17">
        <v>0</v>
      </c>
      <c r="D199" s="17">
        <v>0</v>
      </c>
      <c r="E199" s="18">
        <f t="shared" si="2"/>
        <v>0</v>
      </c>
    </row>
    <row r="200" ht="13.5" spans="1:5">
      <c r="A200" s="12">
        <v>20135</v>
      </c>
      <c r="B200" s="13" t="s">
        <v>264</v>
      </c>
      <c r="C200" s="14">
        <f>SUM(C201:C205)</f>
        <v>135</v>
      </c>
      <c r="D200" s="14">
        <f>SUM(D201:D205)</f>
        <v>160</v>
      </c>
      <c r="E200" s="15">
        <f t="shared" ref="E200:E263" si="3">ROUND(IF(C200=0,0,(D200/C200-1)*100),1)</f>
        <v>18.5</v>
      </c>
    </row>
    <row r="201" ht="13.5" spans="1:5">
      <c r="A201" s="16">
        <v>2013501</v>
      </c>
      <c r="B201" s="16" t="s">
        <v>157</v>
      </c>
      <c r="C201" s="17">
        <v>135</v>
      </c>
      <c r="D201" s="17">
        <v>160</v>
      </c>
      <c r="E201" s="18">
        <f t="shared" si="3"/>
        <v>18.5</v>
      </c>
    </row>
    <row r="202" ht="13.5" spans="1:5">
      <c r="A202" s="16">
        <v>2013502</v>
      </c>
      <c r="B202" s="16" t="s">
        <v>158</v>
      </c>
      <c r="C202" s="17">
        <v>0</v>
      </c>
      <c r="D202" s="17">
        <v>0</v>
      </c>
      <c r="E202" s="18">
        <f t="shared" si="3"/>
        <v>0</v>
      </c>
    </row>
    <row r="203" ht="13.5" spans="1:5">
      <c r="A203" s="16">
        <v>2013503</v>
      </c>
      <c r="B203" s="16" t="s">
        <v>159</v>
      </c>
      <c r="C203" s="17">
        <v>0</v>
      </c>
      <c r="D203" s="17">
        <v>0</v>
      </c>
      <c r="E203" s="18">
        <f t="shared" si="3"/>
        <v>0</v>
      </c>
    </row>
    <row r="204" ht="13.5" spans="1:5">
      <c r="A204" s="16">
        <v>2013550</v>
      </c>
      <c r="B204" s="16" t="s">
        <v>166</v>
      </c>
      <c r="C204" s="17">
        <v>0</v>
      </c>
      <c r="D204" s="17">
        <v>0</v>
      </c>
      <c r="E204" s="18">
        <f t="shared" si="3"/>
        <v>0</v>
      </c>
    </row>
    <row r="205" ht="13.5" spans="1:5">
      <c r="A205" s="16">
        <v>2013599</v>
      </c>
      <c r="B205" s="16" t="s">
        <v>265</v>
      </c>
      <c r="C205" s="17">
        <v>0</v>
      </c>
      <c r="D205" s="17">
        <v>0</v>
      </c>
      <c r="E205" s="18">
        <f t="shared" si="3"/>
        <v>0</v>
      </c>
    </row>
    <row r="206" ht="13.5" spans="1:5">
      <c r="A206" s="12">
        <v>20136</v>
      </c>
      <c r="B206" s="13" t="s">
        <v>266</v>
      </c>
      <c r="C206" s="14">
        <f>SUM(C207:C211)</f>
        <v>1114</v>
      </c>
      <c r="D206" s="14">
        <f>SUM(D207:D211)</f>
        <v>765.428609</v>
      </c>
      <c r="E206" s="15">
        <f t="shared" si="3"/>
        <v>-31.3</v>
      </c>
    </row>
    <row r="207" ht="13.5" spans="1:5">
      <c r="A207" s="16">
        <v>2013601</v>
      </c>
      <c r="B207" s="16" t="s">
        <v>157</v>
      </c>
      <c r="C207" s="17">
        <v>772</v>
      </c>
      <c r="D207" s="17">
        <v>724.758726</v>
      </c>
      <c r="E207" s="18">
        <f t="shared" si="3"/>
        <v>-6.1</v>
      </c>
    </row>
    <row r="208" ht="13.5" spans="1:5">
      <c r="A208" s="16">
        <v>2013602</v>
      </c>
      <c r="B208" s="16" t="s">
        <v>158</v>
      </c>
      <c r="C208" s="17">
        <v>88</v>
      </c>
      <c r="D208" s="17">
        <v>0</v>
      </c>
      <c r="E208" s="18">
        <f t="shared" si="3"/>
        <v>-100</v>
      </c>
    </row>
    <row r="209" ht="13.5" spans="1:5">
      <c r="A209" s="16">
        <v>2013603</v>
      </c>
      <c r="B209" s="16" t="s">
        <v>159</v>
      </c>
      <c r="C209" s="17">
        <v>0</v>
      </c>
      <c r="D209" s="17">
        <v>0</v>
      </c>
      <c r="E209" s="18">
        <f t="shared" si="3"/>
        <v>0</v>
      </c>
    </row>
    <row r="210" ht="13.5" spans="1:5">
      <c r="A210" s="16">
        <v>2013650</v>
      </c>
      <c r="B210" s="16" t="s">
        <v>166</v>
      </c>
      <c r="C210" s="17">
        <v>0</v>
      </c>
      <c r="D210" s="17">
        <v>0</v>
      </c>
      <c r="E210" s="18">
        <f t="shared" si="3"/>
        <v>0</v>
      </c>
    </row>
    <row r="211" ht="13.5" spans="1:5">
      <c r="A211" s="16">
        <v>2013699</v>
      </c>
      <c r="B211" s="16" t="s">
        <v>267</v>
      </c>
      <c r="C211" s="17">
        <v>254</v>
      </c>
      <c r="D211" s="17">
        <v>40.669883</v>
      </c>
      <c r="E211" s="18">
        <f t="shared" si="3"/>
        <v>-84</v>
      </c>
    </row>
    <row r="212" ht="13.5" spans="1:5">
      <c r="A212" s="12">
        <v>20137</v>
      </c>
      <c r="B212" s="13" t="s">
        <v>268</v>
      </c>
      <c r="C212" s="14">
        <f>SUM(C213:C218)</f>
        <v>0</v>
      </c>
      <c r="D212" s="14">
        <f>SUM(D213:D218)</f>
        <v>0</v>
      </c>
      <c r="E212" s="15">
        <f t="shared" si="3"/>
        <v>0</v>
      </c>
    </row>
    <row r="213" ht="13.5" spans="1:5">
      <c r="A213" s="16">
        <v>2013701</v>
      </c>
      <c r="B213" s="16" t="s">
        <v>157</v>
      </c>
      <c r="C213" s="17">
        <v>0</v>
      </c>
      <c r="D213" s="17">
        <v>0</v>
      </c>
      <c r="E213" s="18">
        <f t="shared" si="3"/>
        <v>0</v>
      </c>
    </row>
    <row r="214" ht="13.5" spans="1:5">
      <c r="A214" s="16">
        <v>2013702</v>
      </c>
      <c r="B214" s="16" t="s">
        <v>158</v>
      </c>
      <c r="C214" s="17">
        <v>0</v>
      </c>
      <c r="D214" s="17">
        <v>0</v>
      </c>
      <c r="E214" s="18">
        <f t="shared" si="3"/>
        <v>0</v>
      </c>
    </row>
    <row r="215" ht="13.5" spans="1:5">
      <c r="A215" s="16">
        <v>2013703</v>
      </c>
      <c r="B215" s="16" t="s">
        <v>159</v>
      </c>
      <c r="C215" s="17">
        <v>0</v>
      </c>
      <c r="D215" s="17">
        <v>0</v>
      </c>
      <c r="E215" s="18">
        <f t="shared" si="3"/>
        <v>0</v>
      </c>
    </row>
    <row r="216" ht="13.5" spans="1:5">
      <c r="A216" s="16">
        <v>2013704</v>
      </c>
      <c r="B216" s="16" t="s">
        <v>269</v>
      </c>
      <c r="C216" s="17">
        <v>0</v>
      </c>
      <c r="D216" s="17">
        <v>0</v>
      </c>
      <c r="E216" s="18">
        <f t="shared" si="3"/>
        <v>0</v>
      </c>
    </row>
    <row r="217" ht="13.5" spans="1:5">
      <c r="A217" s="16">
        <v>2013750</v>
      </c>
      <c r="B217" s="16" t="s">
        <v>166</v>
      </c>
      <c r="C217" s="17">
        <v>0</v>
      </c>
      <c r="D217" s="17">
        <v>0</v>
      </c>
      <c r="E217" s="18">
        <f t="shared" si="3"/>
        <v>0</v>
      </c>
    </row>
    <row r="218" ht="13.5" spans="1:5">
      <c r="A218" s="16">
        <v>2013799</v>
      </c>
      <c r="B218" s="16" t="s">
        <v>270</v>
      </c>
      <c r="C218" s="17">
        <v>0</v>
      </c>
      <c r="D218" s="17">
        <v>0</v>
      </c>
      <c r="E218" s="18">
        <f t="shared" si="3"/>
        <v>0</v>
      </c>
    </row>
    <row r="219" ht="13.5" spans="1:5">
      <c r="A219" s="12">
        <v>20138</v>
      </c>
      <c r="B219" s="13" t="s">
        <v>271</v>
      </c>
      <c r="C219" s="14">
        <f>SUM(C220:C233)</f>
        <v>2758</v>
      </c>
      <c r="D219" s="14">
        <f>SUM(D220:D233)</f>
        <v>2198.740255</v>
      </c>
      <c r="E219" s="15">
        <f t="shared" si="3"/>
        <v>-20.3</v>
      </c>
    </row>
    <row r="220" ht="13.5" spans="1:5">
      <c r="A220" s="16">
        <v>2013801</v>
      </c>
      <c r="B220" s="16" t="s">
        <v>157</v>
      </c>
      <c r="C220" s="17">
        <v>2412</v>
      </c>
      <c r="D220" s="17">
        <v>2195.036915</v>
      </c>
      <c r="E220" s="18">
        <f t="shared" si="3"/>
        <v>-9</v>
      </c>
    </row>
    <row r="221" ht="13.5" spans="1:5">
      <c r="A221" s="16">
        <v>2013802</v>
      </c>
      <c r="B221" s="16" t="s">
        <v>158</v>
      </c>
      <c r="C221" s="17">
        <v>4</v>
      </c>
      <c r="D221" s="17">
        <v>0</v>
      </c>
      <c r="E221" s="18">
        <f t="shared" si="3"/>
        <v>-100</v>
      </c>
    </row>
    <row r="222" ht="13.5" spans="1:5">
      <c r="A222" s="16">
        <v>2013803</v>
      </c>
      <c r="B222" s="16" t="s">
        <v>159</v>
      </c>
      <c r="C222" s="17">
        <v>0</v>
      </c>
      <c r="D222" s="17">
        <v>0</v>
      </c>
      <c r="E222" s="18">
        <f t="shared" si="3"/>
        <v>0</v>
      </c>
    </row>
    <row r="223" ht="13.5" spans="1:5">
      <c r="A223" s="16">
        <v>2013804</v>
      </c>
      <c r="B223" s="16" t="s">
        <v>272</v>
      </c>
      <c r="C223" s="17">
        <v>0</v>
      </c>
      <c r="D223" s="17">
        <v>0</v>
      </c>
      <c r="E223" s="18">
        <f t="shared" si="3"/>
        <v>0</v>
      </c>
    </row>
    <row r="224" ht="13.5" spans="1:5">
      <c r="A224" s="16">
        <v>2013805</v>
      </c>
      <c r="B224" s="16" t="s">
        <v>273</v>
      </c>
      <c r="C224" s="17">
        <v>211</v>
      </c>
      <c r="D224" s="17">
        <v>0</v>
      </c>
      <c r="E224" s="18">
        <f t="shared" si="3"/>
        <v>-100</v>
      </c>
    </row>
    <row r="225" ht="13.5" spans="1:5">
      <c r="A225" s="16">
        <v>2013808</v>
      </c>
      <c r="B225" s="16" t="s">
        <v>198</v>
      </c>
      <c r="C225" s="17">
        <v>0</v>
      </c>
      <c r="D225" s="17">
        <v>0</v>
      </c>
      <c r="E225" s="18">
        <f t="shared" si="3"/>
        <v>0</v>
      </c>
    </row>
    <row r="226" ht="13.5" spans="1:5">
      <c r="A226" s="16">
        <v>2013810</v>
      </c>
      <c r="B226" s="16" t="s">
        <v>274</v>
      </c>
      <c r="C226" s="17">
        <v>0</v>
      </c>
      <c r="D226" s="17">
        <v>0</v>
      </c>
      <c r="E226" s="18">
        <f t="shared" si="3"/>
        <v>0</v>
      </c>
    </row>
    <row r="227" ht="13.5" spans="1:5">
      <c r="A227" s="16">
        <v>2013812</v>
      </c>
      <c r="B227" s="16" t="s">
        <v>275</v>
      </c>
      <c r="C227" s="17">
        <v>0</v>
      </c>
      <c r="D227" s="17">
        <v>0</v>
      </c>
      <c r="E227" s="18">
        <f t="shared" si="3"/>
        <v>0</v>
      </c>
    </row>
    <row r="228" ht="13.5" spans="1:5">
      <c r="A228" s="16">
        <v>2013813</v>
      </c>
      <c r="B228" s="16" t="s">
        <v>276</v>
      </c>
      <c r="C228" s="17">
        <v>0</v>
      </c>
      <c r="D228" s="17">
        <v>0</v>
      </c>
      <c r="E228" s="18">
        <f t="shared" si="3"/>
        <v>0</v>
      </c>
    </row>
    <row r="229" ht="13.5" spans="1:5">
      <c r="A229" s="16">
        <v>2013814</v>
      </c>
      <c r="B229" s="16" t="s">
        <v>277</v>
      </c>
      <c r="C229" s="17">
        <v>0</v>
      </c>
      <c r="D229" s="17">
        <v>0</v>
      </c>
      <c r="E229" s="18">
        <f t="shared" si="3"/>
        <v>0</v>
      </c>
    </row>
    <row r="230" ht="13.5" spans="1:5">
      <c r="A230" s="16">
        <v>2013815</v>
      </c>
      <c r="B230" s="16" t="s">
        <v>278</v>
      </c>
      <c r="C230" s="17">
        <v>0</v>
      </c>
      <c r="D230" s="17">
        <v>0</v>
      </c>
      <c r="E230" s="18">
        <f t="shared" si="3"/>
        <v>0</v>
      </c>
    </row>
    <row r="231" ht="13.5" spans="1:5">
      <c r="A231" s="16">
        <v>2013816</v>
      </c>
      <c r="B231" s="16" t="s">
        <v>279</v>
      </c>
      <c r="C231" s="17">
        <v>131</v>
      </c>
      <c r="D231" s="17">
        <v>3.70334</v>
      </c>
      <c r="E231" s="18">
        <f t="shared" si="3"/>
        <v>-97.2</v>
      </c>
    </row>
    <row r="232" ht="13.5" spans="1:5">
      <c r="A232" s="16">
        <v>2013850</v>
      </c>
      <c r="B232" s="16" t="s">
        <v>166</v>
      </c>
      <c r="C232" s="17">
        <v>0</v>
      </c>
      <c r="D232" s="17">
        <v>0</v>
      </c>
      <c r="E232" s="18">
        <f t="shared" si="3"/>
        <v>0</v>
      </c>
    </row>
    <row r="233" ht="13.5" spans="1:5">
      <c r="A233" s="16">
        <v>2013899</v>
      </c>
      <c r="B233" s="16" t="s">
        <v>280</v>
      </c>
      <c r="C233" s="17">
        <v>0</v>
      </c>
      <c r="D233" s="17">
        <v>0</v>
      </c>
      <c r="E233" s="18">
        <f t="shared" si="3"/>
        <v>0</v>
      </c>
    </row>
    <row r="234" ht="13.5" spans="1:5">
      <c r="A234" s="12">
        <v>20199</v>
      </c>
      <c r="B234" s="13" t="s">
        <v>281</v>
      </c>
      <c r="C234" s="14">
        <f>SUM(C235:C236)</f>
        <v>1015</v>
      </c>
      <c r="D234" s="14">
        <f>SUM(D235:D236)</f>
        <v>2155.6216</v>
      </c>
      <c r="E234" s="15">
        <f t="shared" si="3"/>
        <v>112.4</v>
      </c>
    </row>
    <row r="235" ht="13.5" spans="1:5">
      <c r="A235" s="16">
        <v>2019901</v>
      </c>
      <c r="B235" s="16" t="s">
        <v>282</v>
      </c>
      <c r="C235" s="17">
        <v>0</v>
      </c>
      <c r="D235" s="17">
        <v>0</v>
      </c>
      <c r="E235" s="18">
        <f t="shared" si="3"/>
        <v>0</v>
      </c>
    </row>
    <row r="236" ht="13.5" spans="1:5">
      <c r="A236" s="16">
        <v>2019999</v>
      </c>
      <c r="B236" s="16" t="s">
        <v>283</v>
      </c>
      <c r="C236" s="17">
        <v>1015</v>
      </c>
      <c r="D236" s="17">
        <v>2155.6216</v>
      </c>
      <c r="E236" s="18">
        <f t="shared" si="3"/>
        <v>112.4</v>
      </c>
    </row>
    <row r="237" ht="13.5" spans="1:5">
      <c r="A237" s="12">
        <v>202</v>
      </c>
      <c r="B237" s="13" t="s">
        <v>119</v>
      </c>
      <c r="C237" s="14">
        <f>C238+C245+C248+C251+C257+C262+C264+C269+C275</f>
        <v>0</v>
      </c>
      <c r="D237" s="14">
        <f>D238+D245+D248+D251+D257+D262+D264+D269+D275</f>
        <v>0</v>
      </c>
      <c r="E237" s="15">
        <f t="shared" si="3"/>
        <v>0</v>
      </c>
    </row>
    <row r="238" ht="13.5" spans="1:5">
      <c r="A238" s="12">
        <v>20201</v>
      </c>
      <c r="B238" s="13" t="s">
        <v>284</v>
      </c>
      <c r="C238" s="14">
        <f>SUM(C239:C244)</f>
        <v>0</v>
      </c>
      <c r="D238" s="14">
        <f>SUM(D239:D244)</f>
        <v>0</v>
      </c>
      <c r="E238" s="15">
        <f t="shared" si="3"/>
        <v>0</v>
      </c>
    </row>
    <row r="239" ht="13.5" spans="1:5">
      <c r="A239" s="16">
        <v>2020101</v>
      </c>
      <c r="B239" s="16" t="s">
        <v>157</v>
      </c>
      <c r="C239" s="17">
        <v>0</v>
      </c>
      <c r="D239" s="17">
        <v>0</v>
      </c>
      <c r="E239" s="18">
        <f t="shared" si="3"/>
        <v>0</v>
      </c>
    </row>
    <row r="240" ht="13.5" spans="1:5">
      <c r="A240" s="16">
        <v>2020102</v>
      </c>
      <c r="B240" s="16" t="s">
        <v>158</v>
      </c>
      <c r="C240" s="17">
        <v>0</v>
      </c>
      <c r="D240" s="17">
        <v>0</v>
      </c>
      <c r="E240" s="18">
        <f t="shared" si="3"/>
        <v>0</v>
      </c>
    </row>
    <row r="241" ht="13.5" spans="1:5">
      <c r="A241" s="16">
        <v>2020103</v>
      </c>
      <c r="B241" s="16" t="s">
        <v>159</v>
      </c>
      <c r="C241" s="17">
        <v>0</v>
      </c>
      <c r="D241" s="17">
        <v>0</v>
      </c>
      <c r="E241" s="18">
        <f t="shared" si="3"/>
        <v>0</v>
      </c>
    </row>
    <row r="242" ht="13.5" spans="1:5">
      <c r="A242" s="16">
        <v>2020104</v>
      </c>
      <c r="B242" s="16" t="s">
        <v>252</v>
      </c>
      <c r="C242" s="17">
        <v>0</v>
      </c>
      <c r="D242" s="17">
        <v>0</v>
      </c>
      <c r="E242" s="18">
        <f t="shared" si="3"/>
        <v>0</v>
      </c>
    </row>
    <row r="243" ht="13.5" spans="1:5">
      <c r="A243" s="16">
        <v>2020150</v>
      </c>
      <c r="B243" s="16" t="s">
        <v>166</v>
      </c>
      <c r="C243" s="17">
        <v>0</v>
      </c>
      <c r="D243" s="17">
        <v>0</v>
      </c>
      <c r="E243" s="18">
        <f t="shared" si="3"/>
        <v>0</v>
      </c>
    </row>
    <row r="244" ht="13.5" spans="1:5">
      <c r="A244" s="16">
        <v>2020199</v>
      </c>
      <c r="B244" s="16" t="s">
        <v>285</v>
      </c>
      <c r="C244" s="17">
        <v>0</v>
      </c>
      <c r="D244" s="17">
        <v>0</v>
      </c>
      <c r="E244" s="18">
        <f t="shared" si="3"/>
        <v>0</v>
      </c>
    </row>
    <row r="245" ht="13.5" spans="1:5">
      <c r="A245" s="12">
        <v>20202</v>
      </c>
      <c r="B245" s="13" t="s">
        <v>286</v>
      </c>
      <c r="C245" s="14">
        <f>SUM(C246:C247)</f>
        <v>0</v>
      </c>
      <c r="D245" s="14">
        <f>SUM(D246:D247)</f>
        <v>0</v>
      </c>
      <c r="E245" s="15">
        <f t="shared" si="3"/>
        <v>0</v>
      </c>
    </row>
    <row r="246" ht="13.5" spans="1:5">
      <c r="A246" s="16">
        <v>2020201</v>
      </c>
      <c r="B246" s="16" t="s">
        <v>287</v>
      </c>
      <c r="C246" s="17">
        <v>0</v>
      </c>
      <c r="D246" s="17">
        <v>0</v>
      </c>
      <c r="E246" s="18">
        <f t="shared" si="3"/>
        <v>0</v>
      </c>
    </row>
    <row r="247" ht="13.5" spans="1:5">
      <c r="A247" s="16">
        <v>2020202</v>
      </c>
      <c r="B247" s="16" t="s">
        <v>288</v>
      </c>
      <c r="C247" s="17">
        <v>0</v>
      </c>
      <c r="D247" s="17">
        <v>0</v>
      </c>
      <c r="E247" s="18">
        <f t="shared" si="3"/>
        <v>0</v>
      </c>
    </row>
    <row r="248" ht="13.5" spans="1:5">
      <c r="A248" s="12">
        <v>20203</v>
      </c>
      <c r="B248" s="13" t="s">
        <v>289</v>
      </c>
      <c r="C248" s="14">
        <f>SUM(C249:C250)</f>
        <v>0</v>
      </c>
      <c r="D248" s="14">
        <f>SUM(D249:D250)</f>
        <v>0</v>
      </c>
      <c r="E248" s="15">
        <f t="shared" si="3"/>
        <v>0</v>
      </c>
    </row>
    <row r="249" ht="13.5" spans="1:5">
      <c r="A249" s="16">
        <v>2020304</v>
      </c>
      <c r="B249" s="16" t="s">
        <v>290</v>
      </c>
      <c r="C249" s="17">
        <v>0</v>
      </c>
      <c r="D249" s="17">
        <v>0</v>
      </c>
      <c r="E249" s="18">
        <f t="shared" si="3"/>
        <v>0</v>
      </c>
    </row>
    <row r="250" ht="13.5" spans="1:5">
      <c r="A250" s="16">
        <v>2020306</v>
      </c>
      <c r="B250" s="16" t="s">
        <v>291</v>
      </c>
      <c r="C250" s="17">
        <v>0</v>
      </c>
      <c r="D250" s="17">
        <v>0</v>
      </c>
      <c r="E250" s="18">
        <f t="shared" si="3"/>
        <v>0</v>
      </c>
    </row>
    <row r="251" ht="13.5" spans="1:5">
      <c r="A251" s="12">
        <v>20204</v>
      </c>
      <c r="B251" s="13" t="s">
        <v>292</v>
      </c>
      <c r="C251" s="14">
        <f>SUM(C252:C256)</f>
        <v>0</v>
      </c>
      <c r="D251" s="14">
        <f>SUM(D252:D256)</f>
        <v>0</v>
      </c>
      <c r="E251" s="15">
        <f t="shared" si="3"/>
        <v>0</v>
      </c>
    </row>
    <row r="252" ht="13.5" spans="1:5">
      <c r="A252" s="16">
        <v>2020401</v>
      </c>
      <c r="B252" s="16" t="s">
        <v>293</v>
      </c>
      <c r="C252" s="17">
        <v>0</v>
      </c>
      <c r="D252" s="17">
        <v>0</v>
      </c>
      <c r="E252" s="18">
        <f t="shared" si="3"/>
        <v>0</v>
      </c>
    </row>
    <row r="253" ht="13.5" spans="1:5">
      <c r="A253" s="16">
        <v>2020402</v>
      </c>
      <c r="B253" s="16" t="s">
        <v>294</v>
      </c>
      <c r="C253" s="17">
        <v>0</v>
      </c>
      <c r="D253" s="17">
        <v>0</v>
      </c>
      <c r="E253" s="18">
        <f t="shared" si="3"/>
        <v>0</v>
      </c>
    </row>
    <row r="254" ht="13.5" spans="1:5">
      <c r="A254" s="16">
        <v>2020403</v>
      </c>
      <c r="B254" s="16" t="s">
        <v>295</v>
      </c>
      <c r="C254" s="17">
        <v>0</v>
      </c>
      <c r="D254" s="17">
        <v>0</v>
      </c>
      <c r="E254" s="18">
        <f t="shared" si="3"/>
        <v>0</v>
      </c>
    </row>
    <row r="255" ht="13.5" spans="1:5">
      <c r="A255" s="16">
        <v>2020404</v>
      </c>
      <c r="B255" s="16" t="s">
        <v>296</v>
      </c>
      <c r="C255" s="17">
        <v>0</v>
      </c>
      <c r="D255" s="17">
        <v>0</v>
      </c>
      <c r="E255" s="18">
        <f t="shared" si="3"/>
        <v>0</v>
      </c>
    </row>
    <row r="256" ht="13.5" spans="1:5">
      <c r="A256" s="16">
        <v>2020499</v>
      </c>
      <c r="B256" s="16" t="s">
        <v>297</v>
      </c>
      <c r="C256" s="17">
        <v>0</v>
      </c>
      <c r="D256" s="17">
        <v>0</v>
      </c>
      <c r="E256" s="18">
        <f t="shared" si="3"/>
        <v>0</v>
      </c>
    </row>
    <row r="257" ht="13.5" spans="1:5">
      <c r="A257" s="12">
        <v>20205</v>
      </c>
      <c r="B257" s="13" t="s">
        <v>298</v>
      </c>
      <c r="C257" s="14">
        <f>SUM(C258:C261)</f>
        <v>0</v>
      </c>
      <c r="D257" s="14">
        <f>SUM(D258:D261)</f>
        <v>0</v>
      </c>
      <c r="E257" s="15">
        <f t="shared" si="3"/>
        <v>0</v>
      </c>
    </row>
    <row r="258" ht="13.5" spans="1:5">
      <c r="A258" s="16">
        <v>2020503</v>
      </c>
      <c r="B258" s="16" t="s">
        <v>299</v>
      </c>
      <c r="C258" s="17">
        <v>0</v>
      </c>
      <c r="D258" s="17">
        <v>0</v>
      </c>
      <c r="E258" s="18">
        <f t="shared" si="3"/>
        <v>0</v>
      </c>
    </row>
    <row r="259" ht="13.5" spans="1:5">
      <c r="A259" s="16">
        <v>2020504</v>
      </c>
      <c r="B259" s="16" t="s">
        <v>300</v>
      </c>
      <c r="C259" s="17">
        <v>0</v>
      </c>
      <c r="D259" s="17">
        <v>0</v>
      </c>
      <c r="E259" s="18">
        <f t="shared" si="3"/>
        <v>0</v>
      </c>
    </row>
    <row r="260" ht="13.5" spans="1:5">
      <c r="A260" s="16">
        <v>2020505</v>
      </c>
      <c r="B260" s="16" t="s">
        <v>301</v>
      </c>
      <c r="C260" s="17">
        <v>0</v>
      </c>
      <c r="D260" s="17">
        <v>0</v>
      </c>
      <c r="E260" s="18">
        <f t="shared" si="3"/>
        <v>0</v>
      </c>
    </row>
    <row r="261" ht="13.5" spans="1:5">
      <c r="A261" s="16">
        <v>2020599</v>
      </c>
      <c r="B261" s="16" t="s">
        <v>302</v>
      </c>
      <c r="C261" s="17">
        <v>0</v>
      </c>
      <c r="D261" s="17">
        <v>0</v>
      </c>
      <c r="E261" s="18">
        <f t="shared" si="3"/>
        <v>0</v>
      </c>
    </row>
    <row r="262" ht="13.5" spans="1:5">
      <c r="A262" s="12">
        <v>20206</v>
      </c>
      <c r="B262" s="13" t="s">
        <v>303</v>
      </c>
      <c r="C262" s="14">
        <f>C263</f>
        <v>0</v>
      </c>
      <c r="D262" s="14">
        <f>D263</f>
        <v>0</v>
      </c>
      <c r="E262" s="15">
        <f t="shared" si="3"/>
        <v>0</v>
      </c>
    </row>
    <row r="263" ht="13.5" spans="1:5">
      <c r="A263" s="16">
        <v>2020601</v>
      </c>
      <c r="B263" s="16" t="s">
        <v>304</v>
      </c>
      <c r="C263" s="17">
        <v>0</v>
      </c>
      <c r="D263" s="17">
        <v>0</v>
      </c>
      <c r="E263" s="18">
        <f t="shared" si="3"/>
        <v>0</v>
      </c>
    </row>
    <row r="264" ht="13.5" spans="1:5">
      <c r="A264" s="12">
        <v>20207</v>
      </c>
      <c r="B264" s="13" t="s">
        <v>305</v>
      </c>
      <c r="C264" s="14">
        <f>SUM(C265:C268)</f>
        <v>0</v>
      </c>
      <c r="D264" s="14">
        <f>SUM(D265:D268)</f>
        <v>0</v>
      </c>
      <c r="E264" s="15">
        <f t="shared" ref="E264:E327" si="4">ROUND(IF(C264=0,0,(D264/C264-1)*100),1)</f>
        <v>0</v>
      </c>
    </row>
    <row r="265" ht="13.5" spans="1:5">
      <c r="A265" s="16">
        <v>2020701</v>
      </c>
      <c r="B265" s="16" t="s">
        <v>306</v>
      </c>
      <c r="C265" s="17">
        <v>0</v>
      </c>
      <c r="D265" s="17">
        <v>0</v>
      </c>
      <c r="E265" s="18">
        <f t="shared" si="4"/>
        <v>0</v>
      </c>
    </row>
    <row r="266" ht="13.5" spans="1:5">
      <c r="A266" s="16">
        <v>2020702</v>
      </c>
      <c r="B266" s="16" t="s">
        <v>307</v>
      </c>
      <c r="C266" s="17">
        <v>0</v>
      </c>
      <c r="D266" s="17">
        <v>0</v>
      </c>
      <c r="E266" s="18">
        <f t="shared" si="4"/>
        <v>0</v>
      </c>
    </row>
    <row r="267" ht="13.5" spans="1:5">
      <c r="A267" s="16">
        <v>2020703</v>
      </c>
      <c r="B267" s="16" t="s">
        <v>308</v>
      </c>
      <c r="C267" s="17">
        <v>0</v>
      </c>
      <c r="D267" s="17">
        <v>0</v>
      </c>
      <c r="E267" s="18">
        <f t="shared" si="4"/>
        <v>0</v>
      </c>
    </row>
    <row r="268" ht="13.5" spans="1:5">
      <c r="A268" s="16">
        <v>2020799</v>
      </c>
      <c r="B268" s="16" t="s">
        <v>309</v>
      </c>
      <c r="C268" s="17">
        <v>0</v>
      </c>
      <c r="D268" s="17">
        <v>0</v>
      </c>
      <c r="E268" s="18">
        <f t="shared" si="4"/>
        <v>0</v>
      </c>
    </row>
    <row r="269" ht="13.5" spans="1:5">
      <c r="A269" s="12">
        <v>20208</v>
      </c>
      <c r="B269" s="13" t="s">
        <v>310</v>
      </c>
      <c r="C269" s="14">
        <f>SUM(C270:C274)</f>
        <v>0</v>
      </c>
      <c r="D269" s="14">
        <f>SUM(D270:D274)</f>
        <v>0</v>
      </c>
      <c r="E269" s="15">
        <f t="shared" si="4"/>
        <v>0</v>
      </c>
    </row>
    <row r="270" ht="13.5" spans="1:5">
      <c r="A270" s="16">
        <v>2020801</v>
      </c>
      <c r="B270" s="16" t="s">
        <v>157</v>
      </c>
      <c r="C270" s="17">
        <v>0</v>
      </c>
      <c r="D270" s="17">
        <v>0</v>
      </c>
      <c r="E270" s="18">
        <f t="shared" si="4"/>
        <v>0</v>
      </c>
    </row>
    <row r="271" ht="13.5" spans="1:5">
      <c r="A271" s="16">
        <v>2020802</v>
      </c>
      <c r="B271" s="16" t="s">
        <v>158</v>
      </c>
      <c r="C271" s="17">
        <v>0</v>
      </c>
      <c r="D271" s="17">
        <v>0</v>
      </c>
      <c r="E271" s="18">
        <f t="shared" si="4"/>
        <v>0</v>
      </c>
    </row>
    <row r="272" ht="13.5" spans="1:5">
      <c r="A272" s="16">
        <v>2020803</v>
      </c>
      <c r="B272" s="16" t="s">
        <v>159</v>
      </c>
      <c r="C272" s="17">
        <v>0</v>
      </c>
      <c r="D272" s="17">
        <v>0</v>
      </c>
      <c r="E272" s="18">
        <f t="shared" si="4"/>
        <v>0</v>
      </c>
    </row>
    <row r="273" ht="13.5" spans="1:5">
      <c r="A273" s="16">
        <v>2020850</v>
      </c>
      <c r="B273" s="16" t="s">
        <v>166</v>
      </c>
      <c r="C273" s="17">
        <v>0</v>
      </c>
      <c r="D273" s="17">
        <v>0</v>
      </c>
      <c r="E273" s="18">
        <f t="shared" si="4"/>
        <v>0</v>
      </c>
    </row>
    <row r="274" ht="13.5" spans="1:5">
      <c r="A274" s="16">
        <v>2020899</v>
      </c>
      <c r="B274" s="16" t="s">
        <v>311</v>
      </c>
      <c r="C274" s="17">
        <v>0</v>
      </c>
      <c r="D274" s="17">
        <v>0</v>
      </c>
      <c r="E274" s="18">
        <f t="shared" si="4"/>
        <v>0</v>
      </c>
    </row>
    <row r="275" ht="13.5" spans="1:5">
      <c r="A275" s="12">
        <v>20299</v>
      </c>
      <c r="B275" s="13" t="s">
        <v>312</v>
      </c>
      <c r="C275" s="14">
        <f t="shared" ref="C275:C280" si="5">C276</f>
        <v>0</v>
      </c>
      <c r="D275" s="14">
        <f t="shared" ref="D275:D280" si="6">D276</f>
        <v>0</v>
      </c>
      <c r="E275" s="15">
        <f t="shared" si="4"/>
        <v>0</v>
      </c>
    </row>
    <row r="276" ht="13.5" spans="1:5">
      <c r="A276" s="16">
        <v>2029999</v>
      </c>
      <c r="B276" s="21" t="s">
        <v>313</v>
      </c>
      <c r="C276" s="17">
        <v>0</v>
      </c>
      <c r="D276" s="17">
        <v>0</v>
      </c>
      <c r="E276" s="18">
        <f t="shared" si="4"/>
        <v>0</v>
      </c>
    </row>
    <row r="277" ht="13.5" spans="1:5">
      <c r="A277" s="12">
        <v>203</v>
      </c>
      <c r="B277" s="13" t="s">
        <v>120</v>
      </c>
      <c r="C277" s="14">
        <f>SUM(C278,C280,C282,C284,C294)</f>
        <v>0</v>
      </c>
      <c r="D277" s="14">
        <f>SUM(D278,D280,D282,D284,D294)</f>
        <v>0</v>
      </c>
      <c r="E277" s="15">
        <f t="shared" si="4"/>
        <v>0</v>
      </c>
    </row>
    <row r="278" ht="13.5" spans="1:5">
      <c r="A278" s="12">
        <v>20301</v>
      </c>
      <c r="B278" s="13" t="s">
        <v>314</v>
      </c>
      <c r="C278" s="14">
        <f t="shared" si="5"/>
        <v>0</v>
      </c>
      <c r="D278" s="14">
        <f t="shared" si="6"/>
        <v>0</v>
      </c>
      <c r="E278" s="15">
        <f t="shared" si="4"/>
        <v>0</v>
      </c>
    </row>
    <row r="279" ht="13.5" spans="1:5">
      <c r="A279" s="16">
        <v>2030101</v>
      </c>
      <c r="B279" s="16" t="s">
        <v>315</v>
      </c>
      <c r="C279" s="17">
        <v>0</v>
      </c>
      <c r="D279" s="17">
        <v>0</v>
      </c>
      <c r="E279" s="18">
        <f t="shared" si="4"/>
        <v>0</v>
      </c>
    </row>
    <row r="280" ht="13.5" spans="1:5">
      <c r="A280" s="12">
        <v>20304</v>
      </c>
      <c r="B280" s="13" t="s">
        <v>316</v>
      </c>
      <c r="C280" s="14">
        <f t="shared" si="5"/>
        <v>0</v>
      </c>
      <c r="D280" s="14">
        <f t="shared" si="6"/>
        <v>0</v>
      </c>
      <c r="E280" s="15">
        <f t="shared" si="4"/>
        <v>0</v>
      </c>
    </row>
    <row r="281" ht="13.5" spans="1:5">
      <c r="A281" s="16">
        <v>2030401</v>
      </c>
      <c r="B281" s="16" t="s">
        <v>317</v>
      </c>
      <c r="C281" s="17">
        <v>0</v>
      </c>
      <c r="D281" s="17">
        <v>0</v>
      </c>
      <c r="E281" s="18">
        <f t="shared" si="4"/>
        <v>0</v>
      </c>
    </row>
    <row r="282" ht="13.5" spans="1:5">
      <c r="A282" s="12">
        <v>20305</v>
      </c>
      <c r="B282" s="13" t="s">
        <v>318</v>
      </c>
      <c r="C282" s="14">
        <f>C283</f>
        <v>0</v>
      </c>
      <c r="D282" s="14">
        <f>D283</f>
        <v>0</v>
      </c>
      <c r="E282" s="15">
        <f t="shared" si="4"/>
        <v>0</v>
      </c>
    </row>
    <row r="283" ht="13.5" spans="1:5">
      <c r="A283" s="16">
        <v>2030501</v>
      </c>
      <c r="B283" s="16" t="s">
        <v>319</v>
      </c>
      <c r="C283" s="17">
        <v>0</v>
      </c>
      <c r="D283" s="17">
        <v>0</v>
      </c>
      <c r="E283" s="18">
        <f t="shared" si="4"/>
        <v>0</v>
      </c>
    </row>
    <row r="284" ht="13.5" spans="1:5">
      <c r="A284" s="12">
        <v>20306</v>
      </c>
      <c r="B284" s="13" t="s">
        <v>320</v>
      </c>
      <c r="C284" s="14">
        <f>SUM(C285:C293)</f>
        <v>0</v>
      </c>
      <c r="D284" s="14">
        <f>SUM(D285:D293)</f>
        <v>0</v>
      </c>
      <c r="E284" s="15">
        <f t="shared" si="4"/>
        <v>0</v>
      </c>
    </row>
    <row r="285" ht="13.5" spans="1:5">
      <c r="A285" s="16">
        <v>2030601</v>
      </c>
      <c r="B285" s="16" t="s">
        <v>321</v>
      </c>
      <c r="C285" s="17">
        <v>0</v>
      </c>
      <c r="D285" s="17">
        <v>0</v>
      </c>
      <c r="E285" s="18">
        <f t="shared" si="4"/>
        <v>0</v>
      </c>
    </row>
    <row r="286" ht="13.5" spans="1:5">
      <c r="A286" s="16">
        <v>2030602</v>
      </c>
      <c r="B286" s="16" t="s">
        <v>322</v>
      </c>
      <c r="C286" s="17">
        <v>0</v>
      </c>
      <c r="D286" s="17">
        <v>0</v>
      </c>
      <c r="E286" s="18">
        <f t="shared" si="4"/>
        <v>0</v>
      </c>
    </row>
    <row r="287" ht="13.5" spans="1:5">
      <c r="A287" s="16">
        <v>2030603</v>
      </c>
      <c r="B287" s="16" t="s">
        <v>323</v>
      </c>
      <c r="C287" s="17">
        <v>0</v>
      </c>
      <c r="D287" s="17">
        <v>0</v>
      </c>
      <c r="E287" s="18">
        <f t="shared" si="4"/>
        <v>0</v>
      </c>
    </row>
    <row r="288" ht="13.5" spans="1:5">
      <c r="A288" s="16">
        <v>2030604</v>
      </c>
      <c r="B288" s="16" t="s">
        <v>324</v>
      </c>
      <c r="C288" s="17">
        <v>0</v>
      </c>
      <c r="D288" s="17">
        <v>0</v>
      </c>
      <c r="E288" s="18">
        <f t="shared" si="4"/>
        <v>0</v>
      </c>
    </row>
    <row r="289" ht="13.5" spans="1:5">
      <c r="A289" s="16">
        <v>2030605</v>
      </c>
      <c r="B289" s="16" t="s">
        <v>325</v>
      </c>
      <c r="C289" s="17">
        <v>0</v>
      </c>
      <c r="D289" s="17">
        <v>0</v>
      </c>
      <c r="E289" s="18">
        <f t="shared" si="4"/>
        <v>0</v>
      </c>
    </row>
    <row r="290" ht="13.5" spans="1:5">
      <c r="A290" s="16">
        <v>2030606</v>
      </c>
      <c r="B290" s="16" t="s">
        <v>326</v>
      </c>
      <c r="C290" s="17">
        <v>0</v>
      </c>
      <c r="D290" s="17">
        <v>0</v>
      </c>
      <c r="E290" s="18">
        <f t="shared" si="4"/>
        <v>0</v>
      </c>
    </row>
    <row r="291" ht="13.5" spans="1:5">
      <c r="A291" s="16">
        <v>2030607</v>
      </c>
      <c r="B291" s="16" t="s">
        <v>327</v>
      </c>
      <c r="C291" s="17">
        <v>0</v>
      </c>
      <c r="D291" s="17">
        <v>0</v>
      </c>
      <c r="E291" s="18">
        <f t="shared" si="4"/>
        <v>0</v>
      </c>
    </row>
    <row r="292" ht="13.5" spans="1:5">
      <c r="A292" s="16">
        <v>2030608</v>
      </c>
      <c r="B292" s="16" t="s">
        <v>328</v>
      </c>
      <c r="C292" s="17">
        <v>0</v>
      </c>
      <c r="D292" s="17">
        <v>0</v>
      </c>
      <c r="E292" s="18">
        <f t="shared" si="4"/>
        <v>0</v>
      </c>
    </row>
    <row r="293" ht="13.5" spans="1:5">
      <c r="A293" s="16">
        <v>2030699</v>
      </c>
      <c r="B293" s="16" t="s">
        <v>329</v>
      </c>
      <c r="C293" s="17">
        <v>0</v>
      </c>
      <c r="D293" s="17">
        <v>0</v>
      </c>
      <c r="E293" s="18">
        <f t="shared" si="4"/>
        <v>0</v>
      </c>
    </row>
    <row r="294" ht="13.5" spans="1:5">
      <c r="A294" s="12">
        <v>20399</v>
      </c>
      <c r="B294" s="13" t="s">
        <v>330</v>
      </c>
      <c r="C294" s="14">
        <f>C295</f>
        <v>0</v>
      </c>
      <c r="D294" s="14">
        <f>D295</f>
        <v>0</v>
      </c>
      <c r="E294" s="15">
        <f t="shared" si="4"/>
        <v>0</v>
      </c>
    </row>
    <row r="295" ht="13.5" spans="1:5">
      <c r="A295" s="16">
        <v>2039999</v>
      </c>
      <c r="B295" s="16" t="s">
        <v>331</v>
      </c>
      <c r="C295" s="17">
        <v>0</v>
      </c>
      <c r="D295" s="17">
        <v>0</v>
      </c>
      <c r="E295" s="18">
        <f t="shared" si="4"/>
        <v>0</v>
      </c>
    </row>
    <row r="296" ht="13.5" spans="1:5">
      <c r="A296" s="12">
        <v>204</v>
      </c>
      <c r="B296" s="13" t="s">
        <v>121</v>
      </c>
      <c r="C296" s="14">
        <f>C297+C300+C311+C318+C326+C335+C349+C359+C369+C377+C383</f>
        <v>22446</v>
      </c>
      <c r="D296" s="14">
        <f>D297+D300+D311+D318+D326+D335+D349+D359+D369+D377+D383</f>
        <v>20971.409724</v>
      </c>
      <c r="E296" s="15">
        <f t="shared" si="4"/>
        <v>-6.6</v>
      </c>
    </row>
    <row r="297" ht="13.5" spans="1:5">
      <c r="A297" s="12">
        <v>20401</v>
      </c>
      <c r="B297" s="13" t="s">
        <v>332</v>
      </c>
      <c r="C297" s="14">
        <f>SUM(C298:C299)</f>
        <v>769</v>
      </c>
      <c r="D297" s="14">
        <f>SUM(D298:D299)</f>
        <v>932.341134</v>
      </c>
      <c r="E297" s="15">
        <f t="shared" si="4"/>
        <v>21.2</v>
      </c>
    </row>
    <row r="298" ht="13.5" spans="1:5">
      <c r="A298" s="16">
        <v>2040101</v>
      </c>
      <c r="B298" s="16" t="s">
        <v>333</v>
      </c>
      <c r="C298" s="17">
        <v>769</v>
      </c>
      <c r="D298" s="17">
        <v>932.341134</v>
      </c>
      <c r="E298" s="18">
        <f t="shared" si="4"/>
        <v>21.2</v>
      </c>
    </row>
    <row r="299" ht="13.5" spans="1:5">
      <c r="A299" s="16">
        <v>2040199</v>
      </c>
      <c r="B299" s="16" t="s">
        <v>334</v>
      </c>
      <c r="C299" s="17">
        <v>0</v>
      </c>
      <c r="D299" s="17">
        <v>0</v>
      </c>
      <c r="E299" s="18">
        <f t="shared" si="4"/>
        <v>0</v>
      </c>
    </row>
    <row r="300" ht="13.5" spans="1:5">
      <c r="A300" s="12">
        <v>20402</v>
      </c>
      <c r="B300" s="13" t="s">
        <v>335</v>
      </c>
      <c r="C300" s="14">
        <f>SUM(C301:C310)</f>
        <v>16133</v>
      </c>
      <c r="D300" s="14">
        <f>SUM(D301:D310)</f>
        <v>15805.559157</v>
      </c>
      <c r="E300" s="15">
        <f t="shared" si="4"/>
        <v>-2</v>
      </c>
    </row>
    <row r="301" ht="13.5" spans="1:5">
      <c r="A301" s="16">
        <v>2040201</v>
      </c>
      <c r="B301" s="16" t="s">
        <v>157</v>
      </c>
      <c r="C301" s="17">
        <v>16133</v>
      </c>
      <c r="D301" s="17">
        <v>15805.559157</v>
      </c>
      <c r="E301" s="18">
        <f t="shared" si="4"/>
        <v>-2</v>
      </c>
    </row>
    <row r="302" ht="13.5" spans="1:5">
      <c r="A302" s="16">
        <v>2040202</v>
      </c>
      <c r="B302" s="16" t="s">
        <v>158</v>
      </c>
      <c r="C302" s="17">
        <v>0</v>
      </c>
      <c r="D302" s="17">
        <v>0</v>
      </c>
      <c r="E302" s="18">
        <f t="shared" si="4"/>
        <v>0</v>
      </c>
    </row>
    <row r="303" ht="13.5" spans="1:5">
      <c r="A303" s="16">
        <v>2040203</v>
      </c>
      <c r="B303" s="16" t="s">
        <v>159</v>
      </c>
      <c r="C303" s="17">
        <v>0</v>
      </c>
      <c r="D303" s="17">
        <v>0</v>
      </c>
      <c r="E303" s="18">
        <f t="shared" si="4"/>
        <v>0</v>
      </c>
    </row>
    <row r="304" ht="13.5" spans="1:5">
      <c r="A304" s="16">
        <v>2040219</v>
      </c>
      <c r="B304" s="16" t="s">
        <v>198</v>
      </c>
      <c r="C304" s="17">
        <v>0</v>
      </c>
      <c r="D304" s="17">
        <v>0</v>
      </c>
      <c r="E304" s="18">
        <f t="shared" si="4"/>
        <v>0</v>
      </c>
    </row>
    <row r="305" ht="13.5" spans="1:5">
      <c r="A305" s="16">
        <v>2040220</v>
      </c>
      <c r="B305" s="16" t="s">
        <v>336</v>
      </c>
      <c r="C305" s="17">
        <v>0</v>
      </c>
      <c r="D305" s="17">
        <v>0</v>
      </c>
      <c r="E305" s="18">
        <f t="shared" si="4"/>
        <v>0</v>
      </c>
    </row>
    <row r="306" ht="13.5" spans="1:5">
      <c r="A306" s="16">
        <v>2040221</v>
      </c>
      <c r="B306" s="16" t="s">
        <v>337</v>
      </c>
      <c r="C306" s="17">
        <v>0</v>
      </c>
      <c r="D306" s="17">
        <v>0</v>
      </c>
      <c r="E306" s="18">
        <f t="shared" si="4"/>
        <v>0</v>
      </c>
    </row>
    <row r="307" ht="13.5" spans="1:5">
      <c r="A307" s="16">
        <v>2040222</v>
      </c>
      <c r="B307" s="16" t="s">
        <v>338</v>
      </c>
      <c r="C307" s="17">
        <v>0</v>
      </c>
      <c r="D307" s="17">
        <v>0</v>
      </c>
      <c r="E307" s="18">
        <f t="shared" si="4"/>
        <v>0</v>
      </c>
    </row>
    <row r="308" ht="13.5" spans="1:5">
      <c r="A308" s="16">
        <v>2040223</v>
      </c>
      <c r="B308" s="16" t="s">
        <v>339</v>
      </c>
      <c r="C308" s="17">
        <v>0</v>
      </c>
      <c r="D308" s="17">
        <v>0</v>
      </c>
      <c r="E308" s="18">
        <f t="shared" si="4"/>
        <v>0</v>
      </c>
    </row>
    <row r="309" ht="13.5" spans="1:5">
      <c r="A309" s="16">
        <v>2040250</v>
      </c>
      <c r="B309" s="16" t="s">
        <v>166</v>
      </c>
      <c r="C309" s="17">
        <v>0</v>
      </c>
      <c r="D309" s="17">
        <v>0</v>
      </c>
      <c r="E309" s="18">
        <f t="shared" si="4"/>
        <v>0</v>
      </c>
    </row>
    <row r="310" ht="13.5" spans="1:5">
      <c r="A310" s="16">
        <v>2040299</v>
      </c>
      <c r="B310" s="16" t="s">
        <v>340</v>
      </c>
      <c r="C310" s="17">
        <v>0</v>
      </c>
      <c r="D310" s="17">
        <v>0</v>
      </c>
      <c r="E310" s="18">
        <f t="shared" si="4"/>
        <v>0</v>
      </c>
    </row>
    <row r="311" ht="13.5" spans="1:5">
      <c r="A311" s="12">
        <v>20403</v>
      </c>
      <c r="B311" s="13" t="s">
        <v>341</v>
      </c>
      <c r="C311" s="14">
        <f>SUM(C312:C317)</f>
        <v>0</v>
      </c>
      <c r="D311" s="14">
        <f>SUM(D312:D317)</f>
        <v>0</v>
      </c>
      <c r="E311" s="15">
        <f t="shared" si="4"/>
        <v>0</v>
      </c>
    </row>
    <row r="312" ht="13.5" spans="1:5">
      <c r="A312" s="16">
        <v>2040301</v>
      </c>
      <c r="B312" s="16" t="s">
        <v>157</v>
      </c>
      <c r="C312" s="17">
        <v>0</v>
      </c>
      <c r="D312" s="17">
        <v>0</v>
      </c>
      <c r="E312" s="18">
        <f t="shared" si="4"/>
        <v>0</v>
      </c>
    </row>
    <row r="313" ht="13.5" spans="1:5">
      <c r="A313" s="16">
        <v>2040302</v>
      </c>
      <c r="B313" s="16" t="s">
        <v>158</v>
      </c>
      <c r="C313" s="17">
        <v>0</v>
      </c>
      <c r="D313" s="17">
        <v>0</v>
      </c>
      <c r="E313" s="18">
        <f t="shared" si="4"/>
        <v>0</v>
      </c>
    </row>
    <row r="314" ht="13.5" spans="1:5">
      <c r="A314" s="16">
        <v>2040303</v>
      </c>
      <c r="B314" s="16" t="s">
        <v>159</v>
      </c>
      <c r="C314" s="17">
        <v>0</v>
      </c>
      <c r="D314" s="17">
        <v>0</v>
      </c>
      <c r="E314" s="18">
        <f t="shared" si="4"/>
        <v>0</v>
      </c>
    </row>
    <row r="315" ht="13.5" spans="1:5">
      <c r="A315" s="16">
        <v>2040304</v>
      </c>
      <c r="B315" s="16" t="s">
        <v>342</v>
      </c>
      <c r="C315" s="17">
        <v>0</v>
      </c>
      <c r="D315" s="17">
        <v>0</v>
      </c>
      <c r="E315" s="18">
        <f t="shared" si="4"/>
        <v>0</v>
      </c>
    </row>
    <row r="316" ht="13.5" spans="1:5">
      <c r="A316" s="16">
        <v>2040350</v>
      </c>
      <c r="B316" s="16" t="s">
        <v>166</v>
      </c>
      <c r="C316" s="17">
        <v>0</v>
      </c>
      <c r="D316" s="17">
        <v>0</v>
      </c>
      <c r="E316" s="18">
        <f t="shared" si="4"/>
        <v>0</v>
      </c>
    </row>
    <row r="317" ht="13.5" spans="1:5">
      <c r="A317" s="16">
        <v>2040399</v>
      </c>
      <c r="B317" s="16" t="s">
        <v>343</v>
      </c>
      <c r="C317" s="17">
        <v>0</v>
      </c>
      <c r="D317" s="17">
        <v>0</v>
      </c>
      <c r="E317" s="18">
        <f t="shared" si="4"/>
        <v>0</v>
      </c>
    </row>
    <row r="318" ht="13.5" spans="1:5">
      <c r="A318" s="12">
        <v>20404</v>
      </c>
      <c r="B318" s="13" t="s">
        <v>344</v>
      </c>
      <c r="C318" s="14">
        <f>SUM(C319:C325)</f>
        <v>1032</v>
      </c>
      <c r="D318" s="14">
        <f>SUM(D319:D325)</f>
        <v>483.34814</v>
      </c>
      <c r="E318" s="15">
        <f t="shared" si="4"/>
        <v>-53.2</v>
      </c>
    </row>
    <row r="319" ht="13.5" spans="1:5">
      <c r="A319" s="16">
        <v>2040401</v>
      </c>
      <c r="B319" s="16" t="s">
        <v>157</v>
      </c>
      <c r="C319" s="17">
        <v>1032</v>
      </c>
      <c r="D319" s="17">
        <v>483.34814</v>
      </c>
      <c r="E319" s="18">
        <f t="shared" si="4"/>
        <v>-53.2</v>
      </c>
    </row>
    <row r="320" ht="13.5" spans="1:5">
      <c r="A320" s="16">
        <v>2040402</v>
      </c>
      <c r="B320" s="16" t="s">
        <v>158</v>
      </c>
      <c r="C320" s="17">
        <v>0</v>
      </c>
      <c r="D320" s="17">
        <v>0</v>
      </c>
      <c r="E320" s="18">
        <f t="shared" si="4"/>
        <v>0</v>
      </c>
    </row>
    <row r="321" ht="13.5" spans="1:5">
      <c r="A321" s="16">
        <v>2040403</v>
      </c>
      <c r="B321" s="16" t="s">
        <v>159</v>
      </c>
      <c r="C321" s="17">
        <v>0</v>
      </c>
      <c r="D321" s="17">
        <v>0</v>
      </c>
      <c r="E321" s="18">
        <f t="shared" si="4"/>
        <v>0</v>
      </c>
    </row>
    <row r="322" ht="13.5" spans="1:5">
      <c r="A322" s="16">
        <v>2040409</v>
      </c>
      <c r="B322" s="16" t="s">
        <v>345</v>
      </c>
      <c r="C322" s="17">
        <v>0</v>
      </c>
      <c r="D322" s="17">
        <v>0</v>
      </c>
      <c r="E322" s="18">
        <f t="shared" si="4"/>
        <v>0</v>
      </c>
    </row>
    <row r="323" ht="13.5" spans="1:5">
      <c r="A323" s="16">
        <v>2040410</v>
      </c>
      <c r="B323" s="16" t="s">
        <v>346</v>
      </c>
      <c r="C323" s="17">
        <v>0</v>
      </c>
      <c r="D323" s="17">
        <v>0</v>
      </c>
      <c r="E323" s="18">
        <f t="shared" si="4"/>
        <v>0</v>
      </c>
    </row>
    <row r="324" ht="13.5" spans="1:5">
      <c r="A324" s="16">
        <v>2040450</v>
      </c>
      <c r="B324" s="16" t="s">
        <v>166</v>
      </c>
      <c r="C324" s="17">
        <v>0</v>
      </c>
      <c r="D324" s="17">
        <v>0</v>
      </c>
      <c r="E324" s="18">
        <f t="shared" si="4"/>
        <v>0</v>
      </c>
    </row>
    <row r="325" ht="13.5" spans="1:5">
      <c r="A325" s="16">
        <v>2040499</v>
      </c>
      <c r="B325" s="16" t="s">
        <v>347</v>
      </c>
      <c r="C325" s="17">
        <v>0</v>
      </c>
      <c r="D325" s="17">
        <v>0</v>
      </c>
      <c r="E325" s="18">
        <f t="shared" si="4"/>
        <v>0</v>
      </c>
    </row>
    <row r="326" ht="13.5" spans="1:5">
      <c r="A326" s="12">
        <v>20405</v>
      </c>
      <c r="B326" s="13" t="s">
        <v>348</v>
      </c>
      <c r="C326" s="14">
        <f>SUM(C327:C334)</f>
        <v>2826</v>
      </c>
      <c r="D326" s="14">
        <f>SUM(D327:D334)</f>
        <v>647.547819</v>
      </c>
      <c r="E326" s="15">
        <f t="shared" si="4"/>
        <v>-77.1</v>
      </c>
    </row>
    <row r="327" ht="13.5" spans="1:5">
      <c r="A327" s="16">
        <v>2040501</v>
      </c>
      <c r="B327" s="16" t="s">
        <v>157</v>
      </c>
      <c r="C327" s="17">
        <v>2826</v>
      </c>
      <c r="D327" s="17">
        <v>647.547819</v>
      </c>
      <c r="E327" s="18">
        <f t="shared" si="4"/>
        <v>-77.1</v>
      </c>
    </row>
    <row r="328" ht="13.5" spans="1:5">
      <c r="A328" s="16">
        <v>2040502</v>
      </c>
      <c r="B328" s="16" t="s">
        <v>158</v>
      </c>
      <c r="C328" s="17">
        <v>0</v>
      </c>
      <c r="D328" s="17">
        <v>0</v>
      </c>
      <c r="E328" s="18">
        <f t="shared" ref="E328:E391" si="7">ROUND(IF(C328=0,0,(D328/C328-1)*100),1)</f>
        <v>0</v>
      </c>
    </row>
    <row r="329" ht="13.5" spans="1:5">
      <c r="A329" s="16">
        <v>2040503</v>
      </c>
      <c r="B329" s="16" t="s">
        <v>159</v>
      </c>
      <c r="C329" s="17">
        <v>0</v>
      </c>
      <c r="D329" s="17">
        <v>0</v>
      </c>
      <c r="E329" s="18">
        <f t="shared" si="7"/>
        <v>0</v>
      </c>
    </row>
    <row r="330" ht="13.5" spans="1:5">
      <c r="A330" s="16">
        <v>2040504</v>
      </c>
      <c r="B330" s="16" t="s">
        <v>349</v>
      </c>
      <c r="C330" s="17">
        <v>0</v>
      </c>
      <c r="D330" s="17">
        <v>0</v>
      </c>
      <c r="E330" s="18">
        <f t="shared" si="7"/>
        <v>0</v>
      </c>
    </row>
    <row r="331" ht="13.5" spans="1:5">
      <c r="A331" s="16">
        <v>2040505</v>
      </c>
      <c r="B331" s="16" t="s">
        <v>350</v>
      </c>
      <c r="C331" s="17">
        <v>0</v>
      </c>
      <c r="D331" s="17">
        <v>0</v>
      </c>
      <c r="E331" s="18">
        <f t="shared" si="7"/>
        <v>0</v>
      </c>
    </row>
    <row r="332" ht="13.5" spans="1:5">
      <c r="A332" s="16">
        <v>2040506</v>
      </c>
      <c r="B332" s="16" t="s">
        <v>351</v>
      </c>
      <c r="C332" s="17">
        <v>0</v>
      </c>
      <c r="D332" s="17">
        <v>0</v>
      </c>
      <c r="E332" s="18">
        <f t="shared" si="7"/>
        <v>0</v>
      </c>
    </row>
    <row r="333" ht="13.5" spans="1:5">
      <c r="A333" s="16">
        <v>2040550</v>
      </c>
      <c r="B333" s="16" t="s">
        <v>166</v>
      </c>
      <c r="C333" s="17">
        <v>0</v>
      </c>
      <c r="D333" s="17">
        <v>0</v>
      </c>
      <c r="E333" s="18">
        <f t="shared" si="7"/>
        <v>0</v>
      </c>
    </row>
    <row r="334" ht="13.5" spans="1:5">
      <c r="A334" s="16">
        <v>2040599</v>
      </c>
      <c r="B334" s="16" t="s">
        <v>352</v>
      </c>
      <c r="C334" s="17">
        <v>0</v>
      </c>
      <c r="D334" s="17">
        <v>0</v>
      </c>
      <c r="E334" s="18">
        <f t="shared" si="7"/>
        <v>0</v>
      </c>
    </row>
    <row r="335" ht="13.5" spans="1:5">
      <c r="A335" s="12">
        <v>20406</v>
      </c>
      <c r="B335" s="13" t="s">
        <v>353</v>
      </c>
      <c r="C335" s="14">
        <f>SUM(C336:C348)</f>
        <v>1686</v>
      </c>
      <c r="D335" s="14">
        <f>SUM(D336:D348)</f>
        <v>1902.613474</v>
      </c>
      <c r="E335" s="15">
        <f t="shared" si="7"/>
        <v>12.8</v>
      </c>
    </row>
    <row r="336" ht="13.5" spans="1:5">
      <c r="A336" s="16">
        <v>2040601</v>
      </c>
      <c r="B336" s="16" t="s">
        <v>157</v>
      </c>
      <c r="C336" s="17">
        <v>1686</v>
      </c>
      <c r="D336" s="17">
        <v>1902.613474</v>
      </c>
      <c r="E336" s="18">
        <f t="shared" si="7"/>
        <v>12.8</v>
      </c>
    </row>
    <row r="337" ht="13.5" spans="1:5">
      <c r="A337" s="16">
        <v>2040602</v>
      </c>
      <c r="B337" s="16" t="s">
        <v>158</v>
      </c>
      <c r="C337" s="17">
        <v>0</v>
      </c>
      <c r="D337" s="17">
        <v>0</v>
      </c>
      <c r="E337" s="18">
        <f t="shared" si="7"/>
        <v>0</v>
      </c>
    </row>
    <row r="338" ht="13.5" spans="1:5">
      <c r="A338" s="16">
        <v>2040603</v>
      </c>
      <c r="B338" s="16" t="s">
        <v>159</v>
      </c>
      <c r="C338" s="17">
        <v>0</v>
      </c>
      <c r="D338" s="17">
        <v>0</v>
      </c>
      <c r="E338" s="18">
        <f t="shared" si="7"/>
        <v>0</v>
      </c>
    </row>
    <row r="339" ht="13.5" spans="1:5">
      <c r="A339" s="16">
        <v>2040604</v>
      </c>
      <c r="B339" s="16" t="s">
        <v>354</v>
      </c>
      <c r="C339" s="17">
        <v>0</v>
      </c>
      <c r="D339" s="17">
        <v>0</v>
      </c>
      <c r="E339" s="18">
        <f t="shared" si="7"/>
        <v>0</v>
      </c>
    </row>
    <row r="340" ht="13.5" spans="1:5">
      <c r="A340" s="16">
        <v>2040605</v>
      </c>
      <c r="B340" s="16" t="s">
        <v>355</v>
      </c>
      <c r="C340" s="17">
        <v>0</v>
      </c>
      <c r="D340" s="17">
        <v>0</v>
      </c>
      <c r="E340" s="18">
        <f t="shared" si="7"/>
        <v>0</v>
      </c>
    </row>
    <row r="341" ht="13.5" spans="1:5">
      <c r="A341" s="16">
        <v>2040606</v>
      </c>
      <c r="B341" s="16" t="s">
        <v>356</v>
      </c>
      <c r="C341" s="17">
        <v>0</v>
      </c>
      <c r="D341" s="17">
        <v>0</v>
      </c>
      <c r="E341" s="18">
        <f t="shared" si="7"/>
        <v>0</v>
      </c>
    </row>
    <row r="342" ht="13.5" spans="1:5">
      <c r="A342" s="16">
        <v>2040607</v>
      </c>
      <c r="B342" s="16" t="s">
        <v>357</v>
      </c>
      <c r="C342" s="17">
        <v>0</v>
      </c>
      <c r="D342" s="17">
        <v>0</v>
      </c>
      <c r="E342" s="18">
        <f t="shared" si="7"/>
        <v>0</v>
      </c>
    </row>
    <row r="343" ht="13.5" spans="1:5">
      <c r="A343" s="16">
        <v>2040608</v>
      </c>
      <c r="B343" s="16" t="s">
        <v>358</v>
      </c>
      <c r="C343" s="17">
        <v>0</v>
      </c>
      <c r="D343" s="17">
        <v>0</v>
      </c>
      <c r="E343" s="18">
        <f t="shared" si="7"/>
        <v>0</v>
      </c>
    </row>
    <row r="344" ht="13.5" spans="1:5">
      <c r="A344" s="16">
        <v>2040610</v>
      </c>
      <c r="B344" s="16" t="s">
        <v>359</v>
      </c>
      <c r="C344" s="17">
        <v>0</v>
      </c>
      <c r="D344" s="17">
        <v>0</v>
      </c>
      <c r="E344" s="18">
        <f t="shared" si="7"/>
        <v>0</v>
      </c>
    </row>
    <row r="345" ht="13.5" spans="1:5">
      <c r="A345" s="16">
        <v>2040612</v>
      </c>
      <c r="B345" s="16" t="s">
        <v>360</v>
      </c>
      <c r="C345" s="17">
        <v>0</v>
      </c>
      <c r="D345" s="17">
        <v>0</v>
      </c>
      <c r="E345" s="18">
        <f t="shared" si="7"/>
        <v>0</v>
      </c>
    </row>
    <row r="346" ht="13.5" spans="1:5">
      <c r="A346" s="16">
        <v>2040613</v>
      </c>
      <c r="B346" s="16" t="s">
        <v>198</v>
      </c>
      <c r="C346" s="17">
        <v>0</v>
      </c>
      <c r="D346" s="17">
        <v>0</v>
      </c>
      <c r="E346" s="18">
        <f t="shared" si="7"/>
        <v>0</v>
      </c>
    </row>
    <row r="347" ht="13.5" spans="1:5">
      <c r="A347" s="16">
        <v>2040650</v>
      </c>
      <c r="B347" s="16" t="s">
        <v>166</v>
      </c>
      <c r="C347" s="17">
        <v>0</v>
      </c>
      <c r="D347" s="17">
        <v>0</v>
      </c>
      <c r="E347" s="18">
        <f t="shared" si="7"/>
        <v>0</v>
      </c>
    </row>
    <row r="348" ht="13.5" spans="1:5">
      <c r="A348" s="16">
        <v>2040699</v>
      </c>
      <c r="B348" s="16" t="s">
        <v>361</v>
      </c>
      <c r="C348" s="17">
        <v>0</v>
      </c>
      <c r="D348" s="17">
        <v>0</v>
      </c>
      <c r="E348" s="18">
        <f t="shared" si="7"/>
        <v>0</v>
      </c>
    </row>
    <row r="349" ht="13.5" spans="1:5">
      <c r="A349" s="12">
        <v>20407</v>
      </c>
      <c r="B349" s="13" t="s">
        <v>362</v>
      </c>
      <c r="C349" s="14">
        <f>SUM(C350:C358)</f>
        <v>0</v>
      </c>
      <c r="D349" s="14">
        <f>SUM(D350:D358)</f>
        <v>0</v>
      </c>
      <c r="E349" s="15">
        <f t="shared" si="7"/>
        <v>0</v>
      </c>
    </row>
    <row r="350" ht="13.5" spans="1:5">
      <c r="A350" s="16">
        <v>2040701</v>
      </c>
      <c r="B350" s="16" t="s">
        <v>157</v>
      </c>
      <c r="C350" s="17">
        <v>0</v>
      </c>
      <c r="D350" s="17">
        <v>0</v>
      </c>
      <c r="E350" s="18">
        <f t="shared" si="7"/>
        <v>0</v>
      </c>
    </row>
    <row r="351" ht="13.5" spans="1:5">
      <c r="A351" s="16">
        <v>2040702</v>
      </c>
      <c r="B351" s="16" t="s">
        <v>158</v>
      </c>
      <c r="C351" s="17">
        <v>0</v>
      </c>
      <c r="D351" s="17">
        <v>0</v>
      </c>
      <c r="E351" s="18">
        <f t="shared" si="7"/>
        <v>0</v>
      </c>
    </row>
    <row r="352" ht="13.5" spans="1:5">
      <c r="A352" s="16">
        <v>2040703</v>
      </c>
      <c r="B352" s="16" t="s">
        <v>159</v>
      </c>
      <c r="C352" s="17">
        <v>0</v>
      </c>
      <c r="D352" s="17">
        <v>0</v>
      </c>
      <c r="E352" s="18">
        <f t="shared" si="7"/>
        <v>0</v>
      </c>
    </row>
    <row r="353" ht="13.5" spans="1:5">
      <c r="A353" s="16">
        <v>2040704</v>
      </c>
      <c r="B353" s="16" t="s">
        <v>363</v>
      </c>
      <c r="C353" s="17">
        <v>0</v>
      </c>
      <c r="D353" s="17">
        <v>0</v>
      </c>
      <c r="E353" s="18">
        <f t="shared" si="7"/>
        <v>0</v>
      </c>
    </row>
    <row r="354" ht="13.5" spans="1:5">
      <c r="A354" s="16">
        <v>2040705</v>
      </c>
      <c r="B354" s="16" t="s">
        <v>364</v>
      </c>
      <c r="C354" s="17">
        <v>0</v>
      </c>
      <c r="D354" s="17">
        <v>0</v>
      </c>
      <c r="E354" s="18">
        <f t="shared" si="7"/>
        <v>0</v>
      </c>
    </row>
    <row r="355" ht="13.5" spans="1:5">
      <c r="A355" s="16">
        <v>2040706</v>
      </c>
      <c r="B355" s="16" t="s">
        <v>365</v>
      </c>
      <c r="C355" s="17">
        <v>0</v>
      </c>
      <c r="D355" s="17">
        <v>0</v>
      </c>
      <c r="E355" s="18">
        <f t="shared" si="7"/>
        <v>0</v>
      </c>
    </row>
    <row r="356" ht="13.5" spans="1:5">
      <c r="A356" s="16">
        <v>2040707</v>
      </c>
      <c r="B356" s="16" t="s">
        <v>198</v>
      </c>
      <c r="C356" s="17">
        <v>0</v>
      </c>
      <c r="D356" s="17">
        <v>0</v>
      </c>
      <c r="E356" s="18">
        <f t="shared" si="7"/>
        <v>0</v>
      </c>
    </row>
    <row r="357" ht="13.5" spans="1:5">
      <c r="A357" s="16">
        <v>2040750</v>
      </c>
      <c r="B357" s="16" t="s">
        <v>166</v>
      </c>
      <c r="C357" s="17">
        <v>0</v>
      </c>
      <c r="D357" s="17">
        <v>0</v>
      </c>
      <c r="E357" s="18">
        <f t="shared" si="7"/>
        <v>0</v>
      </c>
    </row>
    <row r="358" ht="13.5" spans="1:5">
      <c r="A358" s="16">
        <v>2040799</v>
      </c>
      <c r="B358" s="16" t="s">
        <v>366</v>
      </c>
      <c r="C358" s="17">
        <v>0</v>
      </c>
      <c r="D358" s="17">
        <v>0</v>
      </c>
      <c r="E358" s="18">
        <f t="shared" si="7"/>
        <v>0</v>
      </c>
    </row>
    <row r="359" ht="13.5" spans="1:5">
      <c r="A359" s="12">
        <v>20408</v>
      </c>
      <c r="B359" s="13" t="s">
        <v>367</v>
      </c>
      <c r="C359" s="14">
        <f>SUM(C360:C368)</f>
        <v>0</v>
      </c>
      <c r="D359" s="14">
        <f>SUM(D360:D368)</f>
        <v>0</v>
      </c>
      <c r="E359" s="15">
        <f t="shared" si="7"/>
        <v>0</v>
      </c>
    </row>
    <row r="360" ht="13.5" spans="1:5">
      <c r="A360" s="16">
        <v>2040801</v>
      </c>
      <c r="B360" s="16" t="s">
        <v>157</v>
      </c>
      <c r="C360" s="17">
        <v>0</v>
      </c>
      <c r="D360" s="17">
        <v>0</v>
      </c>
      <c r="E360" s="18">
        <f t="shared" si="7"/>
        <v>0</v>
      </c>
    </row>
    <row r="361" ht="13.5" spans="1:5">
      <c r="A361" s="16">
        <v>2040802</v>
      </c>
      <c r="B361" s="16" t="s">
        <v>158</v>
      </c>
      <c r="C361" s="17">
        <v>0</v>
      </c>
      <c r="D361" s="17">
        <v>0</v>
      </c>
      <c r="E361" s="18">
        <f t="shared" si="7"/>
        <v>0</v>
      </c>
    </row>
    <row r="362" ht="13.5" spans="1:5">
      <c r="A362" s="16">
        <v>2040803</v>
      </c>
      <c r="B362" s="16" t="s">
        <v>159</v>
      </c>
      <c r="C362" s="17">
        <v>0</v>
      </c>
      <c r="D362" s="17">
        <v>0</v>
      </c>
      <c r="E362" s="18">
        <f t="shared" si="7"/>
        <v>0</v>
      </c>
    </row>
    <row r="363" ht="13.5" spans="1:5">
      <c r="A363" s="16">
        <v>2040804</v>
      </c>
      <c r="B363" s="16" t="s">
        <v>368</v>
      </c>
      <c r="C363" s="17">
        <v>0</v>
      </c>
      <c r="D363" s="17">
        <v>0</v>
      </c>
      <c r="E363" s="18">
        <f t="shared" si="7"/>
        <v>0</v>
      </c>
    </row>
    <row r="364" ht="13.5" spans="1:5">
      <c r="A364" s="16">
        <v>2040805</v>
      </c>
      <c r="B364" s="16" t="s">
        <v>369</v>
      </c>
      <c r="C364" s="17">
        <v>0</v>
      </c>
      <c r="D364" s="17">
        <v>0</v>
      </c>
      <c r="E364" s="18">
        <f t="shared" si="7"/>
        <v>0</v>
      </c>
    </row>
    <row r="365" ht="13.5" spans="1:5">
      <c r="A365" s="16">
        <v>2040806</v>
      </c>
      <c r="B365" s="16" t="s">
        <v>370</v>
      </c>
      <c r="C365" s="17">
        <v>0</v>
      </c>
      <c r="D365" s="17">
        <v>0</v>
      </c>
      <c r="E365" s="18">
        <f t="shared" si="7"/>
        <v>0</v>
      </c>
    </row>
    <row r="366" ht="13.5" spans="1:5">
      <c r="A366" s="16">
        <v>2040807</v>
      </c>
      <c r="B366" s="16" t="s">
        <v>198</v>
      </c>
      <c r="C366" s="17">
        <v>0</v>
      </c>
      <c r="D366" s="17">
        <v>0</v>
      </c>
      <c r="E366" s="18">
        <f t="shared" si="7"/>
        <v>0</v>
      </c>
    </row>
    <row r="367" ht="13.5" spans="1:5">
      <c r="A367" s="16">
        <v>2040850</v>
      </c>
      <c r="B367" s="16" t="s">
        <v>166</v>
      </c>
      <c r="C367" s="17">
        <v>0</v>
      </c>
      <c r="D367" s="17">
        <v>0</v>
      </c>
      <c r="E367" s="18">
        <f t="shared" si="7"/>
        <v>0</v>
      </c>
    </row>
    <row r="368" ht="13.5" spans="1:5">
      <c r="A368" s="16">
        <v>2040899</v>
      </c>
      <c r="B368" s="16" t="s">
        <v>371</v>
      </c>
      <c r="C368" s="17">
        <v>0</v>
      </c>
      <c r="D368" s="17">
        <v>0</v>
      </c>
      <c r="E368" s="18">
        <f t="shared" si="7"/>
        <v>0</v>
      </c>
    </row>
    <row r="369" ht="13.5" spans="1:5">
      <c r="A369" s="12">
        <v>20409</v>
      </c>
      <c r="B369" s="13" t="s">
        <v>372</v>
      </c>
      <c r="C369" s="14">
        <f>SUM(C370:C376)</f>
        <v>0</v>
      </c>
      <c r="D369" s="14">
        <f>SUM(D370:D376)</f>
        <v>0</v>
      </c>
      <c r="E369" s="15">
        <f t="shared" si="7"/>
        <v>0</v>
      </c>
    </row>
    <row r="370" ht="13.5" spans="1:5">
      <c r="A370" s="16">
        <v>2040901</v>
      </c>
      <c r="B370" s="16" t="s">
        <v>157</v>
      </c>
      <c r="C370" s="17">
        <v>0</v>
      </c>
      <c r="D370" s="17">
        <v>0</v>
      </c>
      <c r="E370" s="18">
        <f t="shared" si="7"/>
        <v>0</v>
      </c>
    </row>
    <row r="371" ht="13.5" spans="1:5">
      <c r="A371" s="16">
        <v>2040902</v>
      </c>
      <c r="B371" s="16" t="s">
        <v>158</v>
      </c>
      <c r="C371" s="17">
        <v>0</v>
      </c>
      <c r="D371" s="17">
        <v>0</v>
      </c>
      <c r="E371" s="18">
        <f t="shared" si="7"/>
        <v>0</v>
      </c>
    </row>
    <row r="372" ht="13.5" spans="1:5">
      <c r="A372" s="16">
        <v>2040903</v>
      </c>
      <c r="B372" s="16" t="s">
        <v>159</v>
      </c>
      <c r="C372" s="17">
        <v>0</v>
      </c>
      <c r="D372" s="17">
        <v>0</v>
      </c>
      <c r="E372" s="18">
        <f t="shared" si="7"/>
        <v>0</v>
      </c>
    </row>
    <row r="373" ht="13.5" spans="1:5">
      <c r="A373" s="16">
        <v>2040904</v>
      </c>
      <c r="B373" s="16" t="s">
        <v>373</v>
      </c>
      <c r="C373" s="17">
        <v>0</v>
      </c>
      <c r="D373" s="17">
        <v>0</v>
      </c>
      <c r="E373" s="18">
        <f t="shared" si="7"/>
        <v>0</v>
      </c>
    </row>
    <row r="374" ht="13.5" spans="1:5">
      <c r="A374" s="16">
        <v>2040905</v>
      </c>
      <c r="B374" s="16" t="s">
        <v>374</v>
      </c>
      <c r="C374" s="17">
        <v>0</v>
      </c>
      <c r="D374" s="17">
        <v>0</v>
      </c>
      <c r="E374" s="18">
        <f t="shared" si="7"/>
        <v>0</v>
      </c>
    </row>
    <row r="375" ht="13.5" spans="1:5">
      <c r="A375" s="16">
        <v>2040950</v>
      </c>
      <c r="B375" s="16" t="s">
        <v>166</v>
      </c>
      <c r="C375" s="17">
        <v>0</v>
      </c>
      <c r="D375" s="17">
        <v>0</v>
      </c>
      <c r="E375" s="18">
        <f t="shared" si="7"/>
        <v>0</v>
      </c>
    </row>
    <row r="376" ht="13.5" spans="1:5">
      <c r="A376" s="16">
        <v>2040999</v>
      </c>
      <c r="B376" s="16" t="s">
        <v>375</v>
      </c>
      <c r="C376" s="17">
        <v>0</v>
      </c>
      <c r="D376" s="17">
        <v>0</v>
      </c>
      <c r="E376" s="18">
        <f t="shared" si="7"/>
        <v>0</v>
      </c>
    </row>
    <row r="377" ht="13.5" spans="1:5">
      <c r="A377" s="12">
        <v>20410</v>
      </c>
      <c r="B377" s="13" t="s">
        <v>376</v>
      </c>
      <c r="C377" s="14">
        <f>SUM(C378:C382)</f>
        <v>0</v>
      </c>
      <c r="D377" s="14">
        <f>SUM(D378:D382)</f>
        <v>0</v>
      </c>
      <c r="E377" s="15">
        <f t="shared" si="7"/>
        <v>0</v>
      </c>
    </row>
    <row r="378" ht="13.5" spans="1:5">
      <c r="A378" s="16">
        <v>2041001</v>
      </c>
      <c r="B378" s="16" t="s">
        <v>157</v>
      </c>
      <c r="C378" s="17">
        <v>0</v>
      </c>
      <c r="D378" s="17">
        <v>0</v>
      </c>
      <c r="E378" s="18">
        <f t="shared" si="7"/>
        <v>0</v>
      </c>
    </row>
    <row r="379" ht="13.5" spans="1:5">
      <c r="A379" s="16">
        <v>2041002</v>
      </c>
      <c r="B379" s="16" t="s">
        <v>158</v>
      </c>
      <c r="C379" s="17">
        <v>0</v>
      </c>
      <c r="D379" s="17">
        <v>0</v>
      </c>
      <c r="E379" s="18">
        <f t="shared" si="7"/>
        <v>0</v>
      </c>
    </row>
    <row r="380" ht="13.5" spans="1:5">
      <c r="A380" s="16">
        <v>2041006</v>
      </c>
      <c r="B380" s="16" t="s">
        <v>198</v>
      </c>
      <c r="C380" s="17">
        <v>0</v>
      </c>
      <c r="D380" s="17">
        <v>0</v>
      </c>
      <c r="E380" s="18">
        <f t="shared" si="7"/>
        <v>0</v>
      </c>
    </row>
    <row r="381" ht="13.5" spans="1:5">
      <c r="A381" s="16">
        <v>2041007</v>
      </c>
      <c r="B381" s="16" t="s">
        <v>377</v>
      </c>
      <c r="C381" s="17">
        <v>0</v>
      </c>
      <c r="D381" s="17">
        <v>0</v>
      </c>
      <c r="E381" s="18">
        <f t="shared" si="7"/>
        <v>0</v>
      </c>
    </row>
    <row r="382" ht="13.5" spans="1:5">
      <c r="A382" s="16">
        <v>2041099</v>
      </c>
      <c r="B382" s="16" t="s">
        <v>378</v>
      </c>
      <c r="C382" s="17">
        <v>0</v>
      </c>
      <c r="D382" s="17">
        <v>0</v>
      </c>
      <c r="E382" s="18">
        <f t="shared" si="7"/>
        <v>0</v>
      </c>
    </row>
    <row r="383" ht="13.5" spans="1:5">
      <c r="A383" s="12">
        <v>20499</v>
      </c>
      <c r="B383" s="13" t="s">
        <v>379</v>
      </c>
      <c r="C383" s="14">
        <f>C384+C385</f>
        <v>0</v>
      </c>
      <c r="D383" s="14">
        <f>D384+D385</f>
        <v>1200</v>
      </c>
      <c r="E383" s="15">
        <f t="shared" si="7"/>
        <v>0</v>
      </c>
    </row>
    <row r="384" ht="13.5" spans="1:5">
      <c r="A384" s="16">
        <v>2049902</v>
      </c>
      <c r="B384" s="16" t="s">
        <v>380</v>
      </c>
      <c r="C384" s="17">
        <v>0</v>
      </c>
      <c r="D384" s="17">
        <v>0</v>
      </c>
      <c r="E384" s="18">
        <f t="shared" si="7"/>
        <v>0</v>
      </c>
    </row>
    <row r="385" ht="13.5" spans="1:5">
      <c r="A385" s="16">
        <v>2049999</v>
      </c>
      <c r="B385" s="16" t="s">
        <v>381</v>
      </c>
      <c r="C385" s="17">
        <v>0</v>
      </c>
      <c r="D385" s="17">
        <v>1200</v>
      </c>
      <c r="E385" s="18">
        <f t="shared" si="7"/>
        <v>0</v>
      </c>
    </row>
    <row r="386" ht="13.5" spans="1:8">
      <c r="A386" s="12">
        <v>205</v>
      </c>
      <c r="B386" s="13" t="s">
        <v>122</v>
      </c>
      <c r="C386" s="14">
        <f>C387+C392+C399+C405+C411+C415+C419+C423+C429+C436</f>
        <v>164125</v>
      </c>
      <c r="D386" s="14">
        <f>D387+D392+D399+D405+D411+D415+D419+D423+D429+D436</f>
        <v>167501.310818</v>
      </c>
      <c r="E386" s="15">
        <f t="shared" si="7"/>
        <v>2.1</v>
      </c>
      <c r="F386" s="1">
        <f>C386*1.016</f>
        <v>166751</v>
      </c>
      <c r="H386" s="1">
        <f>F386-D386</f>
        <v>-750.310817999969</v>
      </c>
    </row>
    <row r="387" ht="13.5" spans="1:5">
      <c r="A387" s="12">
        <v>20501</v>
      </c>
      <c r="B387" s="13" t="s">
        <v>382</v>
      </c>
      <c r="C387" s="14">
        <f>SUM(C388:C391)</f>
        <v>140</v>
      </c>
      <c r="D387" s="14">
        <f>SUM(D388:D391)</f>
        <v>0</v>
      </c>
      <c r="E387" s="15">
        <f t="shared" si="7"/>
        <v>-100</v>
      </c>
    </row>
    <row r="388" ht="13.5" spans="1:5">
      <c r="A388" s="16">
        <v>2050101</v>
      </c>
      <c r="B388" s="16" t="s">
        <v>157</v>
      </c>
      <c r="C388" s="17">
        <v>140</v>
      </c>
      <c r="D388" s="17">
        <v>0</v>
      </c>
      <c r="E388" s="18">
        <f t="shared" si="7"/>
        <v>-100</v>
      </c>
    </row>
    <row r="389" ht="13.5" spans="1:5">
      <c r="A389" s="16">
        <v>2050102</v>
      </c>
      <c r="B389" s="16" t="s">
        <v>158</v>
      </c>
      <c r="C389" s="17">
        <v>0</v>
      </c>
      <c r="D389" s="17">
        <v>0</v>
      </c>
      <c r="E389" s="18">
        <f t="shared" si="7"/>
        <v>0</v>
      </c>
    </row>
    <row r="390" ht="13.5" spans="1:5">
      <c r="A390" s="16">
        <v>2050103</v>
      </c>
      <c r="B390" s="16" t="s">
        <v>159</v>
      </c>
      <c r="C390" s="17">
        <v>0</v>
      </c>
      <c r="D390" s="17">
        <v>0</v>
      </c>
      <c r="E390" s="18">
        <f t="shared" si="7"/>
        <v>0</v>
      </c>
    </row>
    <row r="391" ht="13.5" spans="1:5">
      <c r="A391" s="16">
        <v>2050199</v>
      </c>
      <c r="B391" s="16" t="s">
        <v>383</v>
      </c>
      <c r="C391" s="17">
        <v>0</v>
      </c>
      <c r="D391" s="17">
        <v>0</v>
      </c>
      <c r="E391" s="18">
        <f t="shared" si="7"/>
        <v>0</v>
      </c>
    </row>
    <row r="392" ht="13.5" spans="1:5">
      <c r="A392" s="12">
        <v>20502</v>
      </c>
      <c r="B392" s="13" t="s">
        <v>384</v>
      </c>
      <c r="C392" s="14">
        <f>SUM(C393:C398)</f>
        <v>160165</v>
      </c>
      <c r="D392" s="14">
        <f>SUM(D393:D398)</f>
        <v>162135.871129</v>
      </c>
      <c r="E392" s="15">
        <f t="shared" ref="E392:E455" si="8">ROUND(IF(C392=0,0,(D392/C392-1)*100),1)</f>
        <v>1.2</v>
      </c>
    </row>
    <row r="393" ht="13.5" spans="1:5">
      <c r="A393" s="16">
        <v>2050201</v>
      </c>
      <c r="B393" s="16" t="s">
        <v>385</v>
      </c>
      <c r="C393" s="17">
        <v>6600</v>
      </c>
      <c r="D393" s="17">
        <v>1380.579</v>
      </c>
      <c r="E393" s="18">
        <f t="shared" si="8"/>
        <v>-79.1</v>
      </c>
    </row>
    <row r="394" ht="13.5" spans="1:5">
      <c r="A394" s="16">
        <v>2050202</v>
      </c>
      <c r="B394" s="16" t="s">
        <v>386</v>
      </c>
      <c r="C394" s="17">
        <v>72540</v>
      </c>
      <c r="D394" s="17">
        <v>104326.752097</v>
      </c>
      <c r="E394" s="18">
        <f t="shared" si="8"/>
        <v>43.8</v>
      </c>
    </row>
    <row r="395" ht="13.5" spans="1:5">
      <c r="A395" s="16">
        <v>2050203</v>
      </c>
      <c r="B395" s="16" t="s">
        <v>387</v>
      </c>
      <c r="C395" s="17">
        <v>37660</v>
      </c>
      <c r="D395" s="17">
        <v>38764.183904</v>
      </c>
      <c r="E395" s="18">
        <f t="shared" si="8"/>
        <v>2.9</v>
      </c>
    </row>
    <row r="396" ht="13.5" spans="1:5">
      <c r="A396" s="16">
        <v>2050204</v>
      </c>
      <c r="B396" s="16" t="s">
        <v>388</v>
      </c>
      <c r="C396" s="17">
        <v>12860</v>
      </c>
      <c r="D396" s="17">
        <v>13537.307327</v>
      </c>
      <c r="E396" s="18">
        <f t="shared" si="8"/>
        <v>5.3</v>
      </c>
    </row>
    <row r="397" ht="13.5" spans="1:5">
      <c r="A397" s="16">
        <v>2050205</v>
      </c>
      <c r="B397" s="16" t="s">
        <v>389</v>
      </c>
      <c r="C397" s="17">
        <v>0</v>
      </c>
      <c r="D397" s="17">
        <v>0</v>
      </c>
      <c r="E397" s="18">
        <f t="shared" si="8"/>
        <v>0</v>
      </c>
    </row>
    <row r="398" ht="13.5" spans="1:5">
      <c r="A398" s="16">
        <v>2050299</v>
      </c>
      <c r="B398" s="16" t="s">
        <v>390</v>
      </c>
      <c r="C398" s="17">
        <v>30505</v>
      </c>
      <c r="D398" s="17">
        <v>4127.048801</v>
      </c>
      <c r="E398" s="18">
        <f t="shared" si="8"/>
        <v>-86.5</v>
      </c>
    </row>
    <row r="399" ht="13.5" spans="1:5">
      <c r="A399" s="12">
        <v>20503</v>
      </c>
      <c r="B399" s="13" t="s">
        <v>391</v>
      </c>
      <c r="C399" s="14">
        <f>SUM(C400:C404)</f>
        <v>3050</v>
      </c>
      <c r="D399" s="14">
        <f>SUM(D400:D404)</f>
        <v>2292.844843</v>
      </c>
      <c r="E399" s="15">
        <f t="shared" si="8"/>
        <v>-24.8</v>
      </c>
    </row>
    <row r="400" ht="13.5" spans="1:5">
      <c r="A400" s="16">
        <v>2050301</v>
      </c>
      <c r="B400" s="16" t="s">
        <v>392</v>
      </c>
      <c r="C400" s="17">
        <v>3050</v>
      </c>
      <c r="D400" s="17">
        <v>2156.368959</v>
      </c>
      <c r="E400" s="18">
        <f t="shared" si="8"/>
        <v>-29.3</v>
      </c>
    </row>
    <row r="401" ht="13.5" spans="1:5">
      <c r="A401" s="16">
        <v>2050302</v>
      </c>
      <c r="B401" s="16" t="s">
        <v>393</v>
      </c>
      <c r="C401" s="17">
        <v>0</v>
      </c>
      <c r="D401" s="17">
        <v>136.475884</v>
      </c>
      <c r="E401" s="18">
        <f t="shared" si="8"/>
        <v>0</v>
      </c>
    </row>
    <row r="402" ht="13.5" spans="1:5">
      <c r="A402" s="16">
        <v>2050303</v>
      </c>
      <c r="B402" s="16" t="s">
        <v>394</v>
      </c>
      <c r="C402" s="17">
        <v>0</v>
      </c>
      <c r="D402" s="17">
        <v>0</v>
      </c>
      <c r="E402" s="18">
        <f t="shared" si="8"/>
        <v>0</v>
      </c>
    </row>
    <row r="403" ht="13.5" spans="1:5">
      <c r="A403" s="16">
        <v>2050305</v>
      </c>
      <c r="B403" s="16" t="s">
        <v>395</v>
      </c>
      <c r="C403" s="17">
        <v>0</v>
      </c>
      <c r="D403" s="17">
        <v>0</v>
      </c>
      <c r="E403" s="18">
        <f t="shared" si="8"/>
        <v>0</v>
      </c>
    </row>
    <row r="404" ht="13.5" spans="1:5">
      <c r="A404" s="16">
        <v>2050399</v>
      </c>
      <c r="B404" s="16" t="s">
        <v>396</v>
      </c>
      <c r="C404" s="17">
        <v>0</v>
      </c>
      <c r="D404" s="17">
        <v>0</v>
      </c>
      <c r="E404" s="18">
        <f t="shared" si="8"/>
        <v>0</v>
      </c>
    </row>
    <row r="405" ht="13.5" spans="1:5">
      <c r="A405" s="12">
        <v>20504</v>
      </c>
      <c r="B405" s="13" t="s">
        <v>397</v>
      </c>
      <c r="C405" s="14">
        <f>SUM(C406:C410)</f>
        <v>0</v>
      </c>
      <c r="D405" s="14">
        <f>SUM(D406:D410)</f>
        <v>0</v>
      </c>
      <c r="E405" s="15">
        <f t="shared" si="8"/>
        <v>0</v>
      </c>
    </row>
    <row r="406" ht="13.5" spans="1:5">
      <c r="A406" s="16">
        <v>2050401</v>
      </c>
      <c r="B406" s="16" t="s">
        <v>398</v>
      </c>
      <c r="C406" s="17">
        <v>0</v>
      </c>
      <c r="D406" s="17">
        <v>0</v>
      </c>
      <c r="E406" s="18">
        <f t="shared" si="8"/>
        <v>0</v>
      </c>
    </row>
    <row r="407" ht="13.5" spans="1:5">
      <c r="A407" s="16">
        <v>2050402</v>
      </c>
      <c r="B407" s="16" t="s">
        <v>399</v>
      </c>
      <c r="C407" s="17">
        <v>0</v>
      </c>
      <c r="D407" s="17">
        <v>0</v>
      </c>
      <c r="E407" s="18">
        <f t="shared" si="8"/>
        <v>0</v>
      </c>
    </row>
    <row r="408" ht="13.5" spans="1:5">
      <c r="A408" s="16">
        <v>2050403</v>
      </c>
      <c r="B408" s="16" t="s">
        <v>400</v>
      </c>
      <c r="C408" s="17">
        <v>0</v>
      </c>
      <c r="D408" s="17">
        <v>0</v>
      </c>
      <c r="E408" s="18">
        <f t="shared" si="8"/>
        <v>0</v>
      </c>
    </row>
    <row r="409" ht="13.5" spans="1:5">
      <c r="A409" s="16">
        <v>2050404</v>
      </c>
      <c r="B409" s="16" t="s">
        <v>401</v>
      </c>
      <c r="C409" s="17">
        <v>0</v>
      </c>
      <c r="D409" s="17">
        <v>0</v>
      </c>
      <c r="E409" s="18">
        <f t="shared" si="8"/>
        <v>0</v>
      </c>
    </row>
    <row r="410" ht="13.5" spans="1:5">
      <c r="A410" s="16">
        <v>2050499</v>
      </c>
      <c r="B410" s="16" t="s">
        <v>402</v>
      </c>
      <c r="C410" s="17">
        <v>0</v>
      </c>
      <c r="D410" s="17">
        <v>0</v>
      </c>
      <c r="E410" s="18">
        <f t="shared" si="8"/>
        <v>0</v>
      </c>
    </row>
    <row r="411" ht="13.5" spans="1:5">
      <c r="A411" s="12">
        <v>20505</v>
      </c>
      <c r="B411" s="13" t="s">
        <v>403</v>
      </c>
      <c r="C411" s="14">
        <f>SUM(C412:C414)</f>
        <v>18</v>
      </c>
      <c r="D411" s="14">
        <f>SUM(D412:D414)</f>
        <v>0</v>
      </c>
      <c r="E411" s="15">
        <f t="shared" si="8"/>
        <v>-100</v>
      </c>
    </row>
    <row r="412" ht="13.5" spans="1:5">
      <c r="A412" s="16">
        <v>2050501</v>
      </c>
      <c r="B412" s="16" t="s">
        <v>404</v>
      </c>
      <c r="C412" s="17">
        <v>0</v>
      </c>
      <c r="D412" s="17">
        <v>0</v>
      </c>
      <c r="E412" s="18">
        <f t="shared" si="8"/>
        <v>0</v>
      </c>
    </row>
    <row r="413" ht="13.5" spans="1:5">
      <c r="A413" s="16">
        <v>2050502</v>
      </c>
      <c r="B413" s="16" t="s">
        <v>405</v>
      </c>
      <c r="C413" s="17">
        <v>0</v>
      </c>
      <c r="D413" s="17">
        <v>0</v>
      </c>
      <c r="E413" s="18">
        <f t="shared" si="8"/>
        <v>0</v>
      </c>
    </row>
    <row r="414" ht="13.5" spans="1:5">
      <c r="A414" s="16">
        <v>2050599</v>
      </c>
      <c r="B414" s="16" t="s">
        <v>406</v>
      </c>
      <c r="C414" s="17">
        <v>18</v>
      </c>
      <c r="D414" s="17">
        <v>0</v>
      </c>
      <c r="E414" s="18">
        <f t="shared" si="8"/>
        <v>-100</v>
      </c>
    </row>
    <row r="415" ht="13.5" spans="1:5">
      <c r="A415" s="12">
        <v>20506</v>
      </c>
      <c r="B415" s="13" t="s">
        <v>407</v>
      </c>
      <c r="C415" s="14">
        <f>SUM(C416:C418)</f>
        <v>0</v>
      </c>
      <c r="D415" s="14">
        <f>SUM(D416:D418)</f>
        <v>0</v>
      </c>
      <c r="E415" s="15">
        <f t="shared" si="8"/>
        <v>0</v>
      </c>
    </row>
    <row r="416" ht="13.5" spans="1:5">
      <c r="A416" s="16">
        <v>2050601</v>
      </c>
      <c r="B416" s="16" t="s">
        <v>408</v>
      </c>
      <c r="C416" s="17">
        <v>0</v>
      </c>
      <c r="D416" s="17">
        <v>0</v>
      </c>
      <c r="E416" s="18">
        <f t="shared" si="8"/>
        <v>0</v>
      </c>
    </row>
    <row r="417" ht="13.5" spans="1:5">
      <c r="A417" s="16">
        <v>2050602</v>
      </c>
      <c r="B417" s="16" t="s">
        <v>409</v>
      </c>
      <c r="C417" s="17">
        <v>0</v>
      </c>
      <c r="D417" s="17">
        <v>0</v>
      </c>
      <c r="E417" s="18">
        <f t="shared" si="8"/>
        <v>0</v>
      </c>
    </row>
    <row r="418" ht="13.5" spans="1:5">
      <c r="A418" s="16">
        <v>2050699</v>
      </c>
      <c r="B418" s="16" t="s">
        <v>410</v>
      </c>
      <c r="C418" s="17">
        <v>0</v>
      </c>
      <c r="D418" s="17">
        <v>0</v>
      </c>
      <c r="E418" s="18">
        <f t="shared" si="8"/>
        <v>0</v>
      </c>
    </row>
    <row r="419" ht="13.5" spans="1:5">
      <c r="A419" s="12">
        <v>20507</v>
      </c>
      <c r="B419" s="13" t="s">
        <v>411</v>
      </c>
      <c r="C419" s="14">
        <f>SUM(C420:C422)</f>
        <v>167</v>
      </c>
      <c r="D419" s="14">
        <f>SUM(D420:D422)</f>
        <v>296.431295</v>
      </c>
      <c r="E419" s="15">
        <f t="shared" si="8"/>
        <v>77.5</v>
      </c>
    </row>
    <row r="420" ht="13.5" spans="1:5">
      <c r="A420" s="16">
        <v>2050701</v>
      </c>
      <c r="B420" s="16" t="s">
        <v>412</v>
      </c>
      <c r="C420" s="17">
        <v>167</v>
      </c>
      <c r="D420" s="17">
        <v>296.431295</v>
      </c>
      <c r="E420" s="18">
        <f t="shared" si="8"/>
        <v>77.5</v>
      </c>
    </row>
    <row r="421" ht="13.5" spans="1:5">
      <c r="A421" s="16">
        <v>2050702</v>
      </c>
      <c r="B421" s="16" t="s">
        <v>413</v>
      </c>
      <c r="C421" s="17">
        <v>0</v>
      </c>
      <c r="D421" s="17">
        <v>0</v>
      </c>
      <c r="E421" s="18">
        <f t="shared" si="8"/>
        <v>0</v>
      </c>
    </row>
    <row r="422" ht="13.5" spans="1:5">
      <c r="A422" s="16">
        <v>2050799</v>
      </c>
      <c r="B422" s="16" t="s">
        <v>414</v>
      </c>
      <c r="C422" s="17">
        <v>0</v>
      </c>
      <c r="D422" s="17">
        <v>0</v>
      </c>
      <c r="E422" s="18">
        <f t="shared" si="8"/>
        <v>0</v>
      </c>
    </row>
    <row r="423" ht="13.5" spans="1:5">
      <c r="A423" s="12">
        <v>20508</v>
      </c>
      <c r="B423" s="13" t="s">
        <v>415</v>
      </c>
      <c r="C423" s="14">
        <f>SUM(C424:C428)</f>
        <v>215</v>
      </c>
      <c r="D423" s="14">
        <f>SUM(D424:D428)</f>
        <v>224.163551</v>
      </c>
      <c r="E423" s="15">
        <f t="shared" si="8"/>
        <v>4.3</v>
      </c>
    </row>
    <row r="424" ht="13.5" spans="1:5">
      <c r="A424" s="16">
        <v>2050801</v>
      </c>
      <c r="B424" s="16" t="s">
        <v>416</v>
      </c>
      <c r="C424" s="17">
        <v>0</v>
      </c>
      <c r="D424" s="17">
        <v>0</v>
      </c>
      <c r="E424" s="18">
        <f t="shared" si="8"/>
        <v>0</v>
      </c>
    </row>
    <row r="425" ht="13.5" spans="1:5">
      <c r="A425" s="16">
        <v>2050802</v>
      </c>
      <c r="B425" s="16" t="s">
        <v>417</v>
      </c>
      <c r="C425" s="17">
        <v>215</v>
      </c>
      <c r="D425" s="17">
        <v>224.163551</v>
      </c>
      <c r="E425" s="18">
        <f t="shared" si="8"/>
        <v>4.3</v>
      </c>
    </row>
    <row r="426" ht="13.5" spans="1:5">
      <c r="A426" s="16">
        <v>2050803</v>
      </c>
      <c r="B426" s="16" t="s">
        <v>418</v>
      </c>
      <c r="C426" s="17">
        <v>0</v>
      </c>
      <c r="D426" s="17">
        <v>0</v>
      </c>
      <c r="E426" s="18">
        <f t="shared" si="8"/>
        <v>0</v>
      </c>
    </row>
    <row r="427" ht="13.5" spans="1:5">
      <c r="A427" s="16">
        <v>2050804</v>
      </c>
      <c r="B427" s="16" t="s">
        <v>419</v>
      </c>
      <c r="C427" s="17">
        <v>0</v>
      </c>
      <c r="D427" s="17">
        <v>0</v>
      </c>
      <c r="E427" s="18">
        <f t="shared" si="8"/>
        <v>0</v>
      </c>
    </row>
    <row r="428" ht="13.5" spans="1:5">
      <c r="A428" s="16">
        <v>2050899</v>
      </c>
      <c r="B428" s="16" t="s">
        <v>420</v>
      </c>
      <c r="C428" s="17">
        <v>0</v>
      </c>
      <c r="D428" s="17">
        <v>0</v>
      </c>
      <c r="E428" s="18">
        <f t="shared" si="8"/>
        <v>0</v>
      </c>
    </row>
    <row r="429" ht="13.5" spans="1:5">
      <c r="A429" s="12">
        <v>20509</v>
      </c>
      <c r="B429" s="13" t="s">
        <v>421</v>
      </c>
      <c r="C429" s="14">
        <f>SUM(C430:C435)</f>
        <v>40</v>
      </c>
      <c r="D429" s="14">
        <f>SUM(D430:D435)</f>
        <v>1600</v>
      </c>
      <c r="E429" s="15">
        <f t="shared" si="8"/>
        <v>3900</v>
      </c>
    </row>
    <row r="430" ht="13.5" spans="1:5">
      <c r="A430" s="16">
        <v>2050901</v>
      </c>
      <c r="B430" s="16" t="s">
        <v>422</v>
      </c>
      <c r="C430" s="17">
        <v>0</v>
      </c>
      <c r="D430" s="17">
        <v>0</v>
      </c>
      <c r="E430" s="18">
        <f t="shared" si="8"/>
        <v>0</v>
      </c>
    </row>
    <row r="431" ht="13.5" spans="1:5">
      <c r="A431" s="16">
        <v>2050902</v>
      </c>
      <c r="B431" s="16" t="s">
        <v>423</v>
      </c>
      <c r="C431" s="17">
        <v>0</v>
      </c>
      <c r="D431" s="17">
        <v>0</v>
      </c>
      <c r="E431" s="18">
        <f t="shared" si="8"/>
        <v>0</v>
      </c>
    </row>
    <row r="432" ht="13.5" spans="1:5">
      <c r="A432" s="16">
        <v>2050903</v>
      </c>
      <c r="B432" s="16" t="s">
        <v>424</v>
      </c>
      <c r="C432" s="17">
        <v>0</v>
      </c>
      <c r="D432" s="17">
        <v>0</v>
      </c>
      <c r="E432" s="18">
        <f t="shared" si="8"/>
        <v>0</v>
      </c>
    </row>
    <row r="433" ht="13.5" spans="1:5">
      <c r="A433" s="16">
        <v>2050904</v>
      </c>
      <c r="B433" s="16" t="s">
        <v>425</v>
      </c>
      <c r="C433" s="17">
        <v>0</v>
      </c>
      <c r="D433" s="17">
        <v>0</v>
      </c>
      <c r="E433" s="18">
        <f t="shared" si="8"/>
        <v>0</v>
      </c>
    </row>
    <row r="434" ht="13.5" spans="1:5">
      <c r="A434" s="16">
        <v>2050905</v>
      </c>
      <c r="B434" s="16" t="s">
        <v>426</v>
      </c>
      <c r="C434" s="17">
        <v>0</v>
      </c>
      <c r="D434" s="17">
        <v>0</v>
      </c>
      <c r="E434" s="18">
        <f t="shared" si="8"/>
        <v>0</v>
      </c>
    </row>
    <row r="435" ht="13.5" spans="1:5">
      <c r="A435" s="16">
        <v>2050999</v>
      </c>
      <c r="B435" s="16" t="s">
        <v>427</v>
      </c>
      <c r="C435" s="17">
        <v>40</v>
      </c>
      <c r="D435" s="17">
        <v>1600</v>
      </c>
      <c r="E435" s="18">
        <f t="shared" si="8"/>
        <v>3900</v>
      </c>
    </row>
    <row r="436" ht="13.5" spans="1:5">
      <c r="A436" s="12">
        <v>20599</v>
      </c>
      <c r="B436" s="13" t="s">
        <v>428</v>
      </c>
      <c r="C436" s="14">
        <f>C437</f>
        <v>330</v>
      </c>
      <c r="D436" s="14">
        <f>D437</f>
        <v>952</v>
      </c>
      <c r="E436" s="15">
        <f t="shared" si="8"/>
        <v>188.5</v>
      </c>
    </row>
    <row r="437" ht="13.5" spans="1:5">
      <c r="A437" s="16">
        <v>2059999</v>
      </c>
      <c r="B437" s="16" t="s">
        <v>429</v>
      </c>
      <c r="C437" s="17">
        <v>330</v>
      </c>
      <c r="D437" s="17">
        <v>952</v>
      </c>
      <c r="E437" s="18">
        <f t="shared" si="8"/>
        <v>188.5</v>
      </c>
    </row>
    <row r="438" s="1" customFormat="1" ht="13.5" spans="1:5">
      <c r="A438" s="22">
        <v>206</v>
      </c>
      <c r="B438" s="23" t="s">
        <v>123</v>
      </c>
      <c r="C438" s="24">
        <f>SUM(C439,C444,C453,C459,C464,C469,C474,C481,C485,C489)</f>
        <v>7048</v>
      </c>
      <c r="D438" s="24">
        <f>SUM(D439,D444,D453,D459,D464,D469,D474,D481,D485,D489)</f>
        <v>7604.71314</v>
      </c>
      <c r="E438" s="25">
        <f t="shared" si="8"/>
        <v>7.9</v>
      </c>
    </row>
    <row r="439" ht="13.5" spans="1:5">
      <c r="A439" s="12">
        <v>20601</v>
      </c>
      <c r="B439" s="13" t="s">
        <v>430</v>
      </c>
      <c r="C439" s="14">
        <f>SUM(C440:C443)</f>
        <v>519</v>
      </c>
      <c r="D439" s="14">
        <f>SUM(D440:D443)</f>
        <v>306.72314</v>
      </c>
      <c r="E439" s="15">
        <f t="shared" si="8"/>
        <v>-40.9</v>
      </c>
    </row>
    <row r="440" ht="13.5" spans="1:5">
      <c r="A440" s="16">
        <v>2060101</v>
      </c>
      <c r="B440" s="16" t="s">
        <v>157</v>
      </c>
      <c r="C440" s="17">
        <v>150</v>
      </c>
      <c r="D440" s="17">
        <v>125.473916</v>
      </c>
      <c r="E440" s="18">
        <f t="shared" si="8"/>
        <v>-16.4</v>
      </c>
    </row>
    <row r="441" ht="13.5" spans="1:5">
      <c r="A441" s="16">
        <v>2060102</v>
      </c>
      <c r="B441" s="16" t="s">
        <v>158</v>
      </c>
      <c r="C441" s="17">
        <v>0</v>
      </c>
      <c r="D441" s="17">
        <v>0</v>
      </c>
      <c r="E441" s="18">
        <f t="shared" si="8"/>
        <v>0</v>
      </c>
    </row>
    <row r="442" ht="13.5" spans="1:5">
      <c r="A442" s="16">
        <v>2060103</v>
      </c>
      <c r="B442" s="16" t="s">
        <v>159</v>
      </c>
      <c r="C442" s="17">
        <v>0</v>
      </c>
      <c r="D442" s="17">
        <v>0</v>
      </c>
      <c r="E442" s="18">
        <f t="shared" si="8"/>
        <v>0</v>
      </c>
    </row>
    <row r="443" ht="13.5" spans="1:5">
      <c r="A443" s="16">
        <v>2060199</v>
      </c>
      <c r="B443" s="16" t="s">
        <v>431</v>
      </c>
      <c r="C443" s="17">
        <v>369</v>
      </c>
      <c r="D443" s="17">
        <v>181.249224</v>
      </c>
      <c r="E443" s="18">
        <f t="shared" si="8"/>
        <v>-50.9</v>
      </c>
    </row>
    <row r="444" ht="13.5" spans="1:5">
      <c r="A444" s="12">
        <v>20602</v>
      </c>
      <c r="B444" s="13" t="s">
        <v>432</v>
      </c>
      <c r="C444" s="14">
        <f>SUM(C445:C452)</f>
        <v>613</v>
      </c>
      <c r="D444" s="14">
        <f>SUM(D445:D452)</f>
        <v>1000</v>
      </c>
      <c r="E444" s="15">
        <f t="shared" si="8"/>
        <v>63.1</v>
      </c>
    </row>
    <row r="445" ht="13.5" spans="1:5">
      <c r="A445" s="16">
        <v>2060201</v>
      </c>
      <c r="B445" s="16" t="s">
        <v>433</v>
      </c>
      <c r="C445" s="17">
        <v>0</v>
      </c>
      <c r="D445" s="17">
        <v>0</v>
      </c>
      <c r="E445" s="18">
        <f t="shared" si="8"/>
        <v>0</v>
      </c>
    </row>
    <row r="446" ht="13.5" spans="1:5">
      <c r="A446" s="16">
        <v>2060203</v>
      </c>
      <c r="B446" s="16" t="s">
        <v>434</v>
      </c>
      <c r="C446" s="17">
        <v>0</v>
      </c>
      <c r="D446" s="17">
        <v>0</v>
      </c>
      <c r="E446" s="18">
        <f t="shared" si="8"/>
        <v>0</v>
      </c>
    </row>
    <row r="447" ht="13.5" spans="1:5">
      <c r="A447" s="16">
        <v>2060204</v>
      </c>
      <c r="B447" s="16" t="s">
        <v>435</v>
      </c>
      <c r="C447" s="17">
        <v>0</v>
      </c>
      <c r="D447" s="17">
        <v>0</v>
      </c>
      <c r="E447" s="18">
        <f t="shared" si="8"/>
        <v>0</v>
      </c>
    </row>
    <row r="448" ht="13.5" spans="1:5">
      <c r="A448" s="16">
        <v>2060205</v>
      </c>
      <c r="B448" s="16" t="s">
        <v>436</v>
      </c>
      <c r="C448" s="17">
        <v>0</v>
      </c>
      <c r="D448" s="17">
        <v>0</v>
      </c>
      <c r="E448" s="18">
        <f t="shared" si="8"/>
        <v>0</v>
      </c>
    </row>
    <row r="449" ht="13.5" spans="1:5">
      <c r="A449" s="16">
        <v>2060206</v>
      </c>
      <c r="B449" s="16" t="s">
        <v>437</v>
      </c>
      <c r="C449" s="17">
        <v>0</v>
      </c>
      <c r="D449" s="17">
        <v>0</v>
      </c>
      <c r="E449" s="18">
        <f t="shared" si="8"/>
        <v>0</v>
      </c>
    </row>
    <row r="450" ht="13.5" spans="1:5">
      <c r="A450" s="16">
        <v>2060207</v>
      </c>
      <c r="B450" s="16" t="s">
        <v>438</v>
      </c>
      <c r="C450" s="17">
        <v>0</v>
      </c>
      <c r="D450" s="17">
        <v>0</v>
      </c>
      <c r="E450" s="18">
        <f t="shared" si="8"/>
        <v>0</v>
      </c>
    </row>
    <row r="451" ht="13.5" spans="1:5">
      <c r="A451" s="16">
        <v>2060208</v>
      </c>
      <c r="B451" s="16" t="s">
        <v>439</v>
      </c>
      <c r="C451" s="17">
        <v>0</v>
      </c>
      <c r="D451" s="17">
        <v>0</v>
      </c>
      <c r="E451" s="18">
        <f t="shared" si="8"/>
        <v>0</v>
      </c>
    </row>
    <row r="452" ht="13.5" spans="1:5">
      <c r="A452" s="16">
        <v>2060299</v>
      </c>
      <c r="B452" s="16" t="s">
        <v>440</v>
      </c>
      <c r="C452" s="17">
        <v>613</v>
      </c>
      <c r="D452" s="17">
        <v>1000</v>
      </c>
      <c r="E452" s="18">
        <f t="shared" si="8"/>
        <v>63.1</v>
      </c>
    </row>
    <row r="453" ht="13.5" spans="1:5">
      <c r="A453" s="12">
        <v>20603</v>
      </c>
      <c r="B453" s="13" t="s">
        <v>441</v>
      </c>
      <c r="C453" s="14">
        <f>SUM(C454:C458)</f>
        <v>91</v>
      </c>
      <c r="D453" s="14">
        <f>SUM(D454:D458)</f>
        <v>0</v>
      </c>
      <c r="E453" s="15">
        <f t="shared" si="8"/>
        <v>-100</v>
      </c>
    </row>
    <row r="454" ht="13.5" spans="1:5">
      <c r="A454" s="16">
        <v>2060301</v>
      </c>
      <c r="B454" s="16" t="s">
        <v>433</v>
      </c>
      <c r="C454" s="17">
        <v>0</v>
      </c>
      <c r="D454" s="17">
        <v>0</v>
      </c>
      <c r="E454" s="18">
        <f t="shared" si="8"/>
        <v>0</v>
      </c>
    </row>
    <row r="455" ht="13.5" spans="1:5">
      <c r="A455" s="16">
        <v>2060302</v>
      </c>
      <c r="B455" s="16" t="s">
        <v>442</v>
      </c>
      <c r="C455" s="17">
        <v>0</v>
      </c>
      <c r="D455" s="17">
        <v>0</v>
      </c>
      <c r="E455" s="18">
        <f t="shared" si="8"/>
        <v>0</v>
      </c>
    </row>
    <row r="456" ht="13.5" spans="1:5">
      <c r="A456" s="16">
        <v>2060303</v>
      </c>
      <c r="B456" s="16" t="s">
        <v>443</v>
      </c>
      <c r="C456" s="17">
        <v>0</v>
      </c>
      <c r="D456" s="17">
        <v>0</v>
      </c>
      <c r="E456" s="18">
        <f t="shared" ref="E456:E519" si="9">ROUND(IF(C456=0,0,(D456/C456-1)*100),1)</f>
        <v>0</v>
      </c>
    </row>
    <row r="457" ht="13.5" spans="1:5">
      <c r="A457" s="16">
        <v>2060304</v>
      </c>
      <c r="B457" s="16" t="s">
        <v>444</v>
      </c>
      <c r="C457" s="17">
        <v>0</v>
      </c>
      <c r="D457" s="17">
        <v>0</v>
      </c>
      <c r="E457" s="18">
        <f t="shared" si="9"/>
        <v>0</v>
      </c>
    </row>
    <row r="458" ht="13.5" spans="1:5">
      <c r="A458" s="16">
        <v>2060399</v>
      </c>
      <c r="B458" s="16" t="s">
        <v>445</v>
      </c>
      <c r="C458" s="17">
        <v>91</v>
      </c>
      <c r="D458" s="17">
        <v>0</v>
      </c>
      <c r="E458" s="18">
        <f t="shared" si="9"/>
        <v>-100</v>
      </c>
    </row>
    <row r="459" ht="13.5" spans="1:5">
      <c r="A459" s="12">
        <v>20604</v>
      </c>
      <c r="B459" s="13" t="s">
        <v>446</v>
      </c>
      <c r="C459" s="14">
        <f>SUM(C460:C463)</f>
        <v>112</v>
      </c>
      <c r="D459" s="14">
        <f>SUM(D460:D463)</f>
        <v>0</v>
      </c>
      <c r="E459" s="15">
        <f t="shared" si="9"/>
        <v>-100</v>
      </c>
    </row>
    <row r="460" ht="13.5" spans="1:5">
      <c r="A460" s="16">
        <v>2060401</v>
      </c>
      <c r="B460" s="16" t="s">
        <v>433</v>
      </c>
      <c r="C460" s="17">
        <v>0</v>
      </c>
      <c r="D460" s="17">
        <v>0</v>
      </c>
      <c r="E460" s="18">
        <f t="shared" si="9"/>
        <v>0</v>
      </c>
    </row>
    <row r="461" ht="13.5" spans="1:5">
      <c r="A461" s="16">
        <v>2060404</v>
      </c>
      <c r="B461" s="16" t="s">
        <v>447</v>
      </c>
      <c r="C461" s="17">
        <v>0</v>
      </c>
      <c r="D461" s="17">
        <v>0</v>
      </c>
      <c r="E461" s="18">
        <f t="shared" si="9"/>
        <v>0</v>
      </c>
    </row>
    <row r="462" ht="13.5" spans="1:5">
      <c r="A462" s="16">
        <v>2060405</v>
      </c>
      <c r="B462" s="16" t="s">
        <v>448</v>
      </c>
      <c r="C462" s="17">
        <v>0</v>
      </c>
      <c r="D462" s="17">
        <v>0</v>
      </c>
      <c r="E462" s="18">
        <f t="shared" si="9"/>
        <v>0</v>
      </c>
    </row>
    <row r="463" ht="13.5" spans="1:5">
      <c r="A463" s="16">
        <v>2060499</v>
      </c>
      <c r="B463" s="16" t="s">
        <v>449</v>
      </c>
      <c r="C463" s="17">
        <v>112</v>
      </c>
      <c r="D463" s="17">
        <v>0</v>
      </c>
      <c r="E463" s="18">
        <f t="shared" si="9"/>
        <v>-100</v>
      </c>
    </row>
    <row r="464" ht="13.5" spans="1:5">
      <c r="A464" s="12">
        <v>20605</v>
      </c>
      <c r="B464" s="13" t="s">
        <v>450</v>
      </c>
      <c r="C464" s="14">
        <f>SUM(C465:C468)</f>
        <v>95</v>
      </c>
      <c r="D464" s="14">
        <f>SUM(D465:D468)</f>
        <v>8</v>
      </c>
      <c r="E464" s="15">
        <f t="shared" si="9"/>
        <v>-91.6</v>
      </c>
    </row>
    <row r="465" ht="13.5" spans="1:5">
      <c r="A465" s="16">
        <v>2060501</v>
      </c>
      <c r="B465" s="16" t="s">
        <v>433</v>
      </c>
      <c r="C465" s="17">
        <v>0</v>
      </c>
      <c r="D465" s="17">
        <v>0</v>
      </c>
      <c r="E465" s="18">
        <f t="shared" si="9"/>
        <v>0</v>
      </c>
    </row>
    <row r="466" ht="13.5" spans="1:5">
      <c r="A466" s="16">
        <v>2060502</v>
      </c>
      <c r="B466" s="16" t="s">
        <v>451</v>
      </c>
      <c r="C466" s="17">
        <v>0</v>
      </c>
      <c r="D466" s="17">
        <v>0</v>
      </c>
      <c r="E466" s="18">
        <f t="shared" si="9"/>
        <v>0</v>
      </c>
    </row>
    <row r="467" ht="13.5" spans="1:5">
      <c r="A467" s="16">
        <v>2060503</v>
      </c>
      <c r="B467" s="16" t="s">
        <v>452</v>
      </c>
      <c r="C467" s="17">
        <v>0</v>
      </c>
      <c r="D467" s="17">
        <v>0</v>
      </c>
      <c r="E467" s="18">
        <f t="shared" si="9"/>
        <v>0</v>
      </c>
    </row>
    <row r="468" ht="13.5" spans="1:5">
      <c r="A468" s="16">
        <v>2060599</v>
      </c>
      <c r="B468" s="16" t="s">
        <v>453</v>
      </c>
      <c r="C468" s="17">
        <v>95</v>
      </c>
      <c r="D468" s="17">
        <v>8</v>
      </c>
      <c r="E468" s="18">
        <f t="shared" si="9"/>
        <v>-91.6</v>
      </c>
    </row>
    <row r="469" ht="13.5" spans="1:5">
      <c r="A469" s="12">
        <v>20606</v>
      </c>
      <c r="B469" s="13" t="s">
        <v>454</v>
      </c>
      <c r="C469" s="14">
        <f>SUM(C470:C473)</f>
        <v>0</v>
      </c>
      <c r="D469" s="14">
        <f>SUM(D470:D473)</f>
        <v>0</v>
      </c>
      <c r="E469" s="15">
        <f t="shared" si="9"/>
        <v>0</v>
      </c>
    </row>
    <row r="470" ht="13.5" spans="1:5">
      <c r="A470" s="16">
        <v>2060601</v>
      </c>
      <c r="B470" s="16" t="s">
        <v>455</v>
      </c>
      <c r="C470" s="17">
        <v>0</v>
      </c>
      <c r="D470" s="17">
        <v>0</v>
      </c>
      <c r="E470" s="18">
        <f t="shared" si="9"/>
        <v>0</v>
      </c>
    </row>
    <row r="471" ht="13.5" spans="1:5">
      <c r="A471" s="16">
        <v>2060602</v>
      </c>
      <c r="B471" s="16" t="s">
        <v>456</v>
      </c>
      <c r="C471" s="17">
        <v>0</v>
      </c>
      <c r="D471" s="17">
        <v>0</v>
      </c>
      <c r="E471" s="18">
        <f t="shared" si="9"/>
        <v>0</v>
      </c>
    </row>
    <row r="472" ht="13.5" spans="1:5">
      <c r="A472" s="16">
        <v>2060603</v>
      </c>
      <c r="B472" s="16" t="s">
        <v>457</v>
      </c>
      <c r="C472" s="17">
        <v>0</v>
      </c>
      <c r="D472" s="17">
        <v>0</v>
      </c>
      <c r="E472" s="18">
        <f t="shared" si="9"/>
        <v>0</v>
      </c>
    </row>
    <row r="473" ht="13.5" spans="1:5">
      <c r="A473" s="16">
        <v>2060699</v>
      </c>
      <c r="B473" s="16" t="s">
        <v>458</v>
      </c>
      <c r="C473" s="17">
        <v>0</v>
      </c>
      <c r="D473" s="17">
        <v>0</v>
      </c>
      <c r="E473" s="18">
        <f t="shared" si="9"/>
        <v>0</v>
      </c>
    </row>
    <row r="474" ht="13.5" spans="1:5">
      <c r="A474" s="12">
        <v>20607</v>
      </c>
      <c r="B474" s="13" t="s">
        <v>459</v>
      </c>
      <c r="C474" s="14">
        <f>SUM(C475:C480)</f>
        <v>683</v>
      </c>
      <c r="D474" s="14">
        <f>SUM(D475:D480)</f>
        <v>1027.99</v>
      </c>
      <c r="E474" s="15">
        <f t="shared" si="9"/>
        <v>50.5</v>
      </c>
    </row>
    <row r="475" ht="13.5" spans="1:5">
      <c r="A475" s="16">
        <v>2060701</v>
      </c>
      <c r="B475" s="16" t="s">
        <v>433</v>
      </c>
      <c r="C475" s="17">
        <v>130</v>
      </c>
      <c r="D475" s="17">
        <v>0</v>
      </c>
      <c r="E475" s="18">
        <f t="shared" si="9"/>
        <v>-100</v>
      </c>
    </row>
    <row r="476" ht="13.5" spans="1:5">
      <c r="A476" s="16">
        <v>2060702</v>
      </c>
      <c r="B476" s="16" t="s">
        <v>460</v>
      </c>
      <c r="C476" s="17">
        <v>120</v>
      </c>
      <c r="D476" s="17">
        <v>27.99</v>
      </c>
      <c r="E476" s="18">
        <f t="shared" si="9"/>
        <v>-76.7</v>
      </c>
    </row>
    <row r="477" ht="13.5" spans="1:5">
      <c r="A477" s="16">
        <v>2060703</v>
      </c>
      <c r="B477" s="16" t="s">
        <v>461</v>
      </c>
      <c r="C477" s="17">
        <v>0</v>
      </c>
      <c r="D477" s="17">
        <v>0</v>
      </c>
      <c r="E477" s="18">
        <f t="shared" si="9"/>
        <v>0</v>
      </c>
    </row>
    <row r="478" ht="13.5" spans="1:5">
      <c r="A478" s="16">
        <v>2060704</v>
      </c>
      <c r="B478" s="16" t="s">
        <v>462</v>
      </c>
      <c r="C478" s="17">
        <v>0</v>
      </c>
      <c r="D478" s="17">
        <v>0</v>
      </c>
      <c r="E478" s="18">
        <f t="shared" si="9"/>
        <v>0</v>
      </c>
    </row>
    <row r="479" ht="13.5" spans="1:5">
      <c r="A479" s="16">
        <v>2060705</v>
      </c>
      <c r="B479" s="16" t="s">
        <v>463</v>
      </c>
      <c r="C479" s="17">
        <v>0</v>
      </c>
      <c r="D479" s="17">
        <v>0</v>
      </c>
      <c r="E479" s="18">
        <f t="shared" si="9"/>
        <v>0</v>
      </c>
    </row>
    <row r="480" ht="13.5" spans="1:5">
      <c r="A480" s="16">
        <v>2060799</v>
      </c>
      <c r="B480" s="16" t="s">
        <v>464</v>
      </c>
      <c r="C480" s="17">
        <v>433</v>
      </c>
      <c r="D480" s="17">
        <v>1000</v>
      </c>
      <c r="E480" s="18">
        <f t="shared" si="9"/>
        <v>130.9</v>
      </c>
    </row>
    <row r="481" ht="13.5" spans="1:5">
      <c r="A481" s="12">
        <v>20608</v>
      </c>
      <c r="B481" s="13" t="s">
        <v>465</v>
      </c>
      <c r="C481" s="14">
        <f>SUM(C482:C484)</f>
        <v>0</v>
      </c>
      <c r="D481" s="14">
        <f>SUM(D482:D484)</f>
        <v>0</v>
      </c>
      <c r="E481" s="15">
        <f t="shared" si="9"/>
        <v>0</v>
      </c>
    </row>
    <row r="482" ht="13.5" spans="1:5">
      <c r="A482" s="16">
        <v>2060801</v>
      </c>
      <c r="B482" s="16" t="s">
        <v>466</v>
      </c>
      <c r="C482" s="17">
        <v>0</v>
      </c>
      <c r="D482" s="17">
        <v>0</v>
      </c>
      <c r="E482" s="18">
        <f t="shared" si="9"/>
        <v>0</v>
      </c>
    </row>
    <row r="483" ht="13.5" spans="1:5">
      <c r="A483" s="16">
        <v>2060802</v>
      </c>
      <c r="B483" s="16" t="s">
        <v>467</v>
      </c>
      <c r="C483" s="17">
        <v>0</v>
      </c>
      <c r="D483" s="17">
        <v>0</v>
      </c>
      <c r="E483" s="18">
        <f t="shared" si="9"/>
        <v>0</v>
      </c>
    </row>
    <row r="484" ht="13.5" spans="1:5">
      <c r="A484" s="16">
        <v>2060899</v>
      </c>
      <c r="B484" s="16" t="s">
        <v>468</v>
      </c>
      <c r="C484" s="17">
        <v>0</v>
      </c>
      <c r="D484" s="17">
        <v>0</v>
      </c>
      <c r="E484" s="18">
        <f t="shared" si="9"/>
        <v>0</v>
      </c>
    </row>
    <row r="485" ht="13.5" spans="1:5">
      <c r="A485" s="12">
        <v>20609</v>
      </c>
      <c r="B485" s="13" t="s">
        <v>469</v>
      </c>
      <c r="C485" s="14">
        <f>C486+C487+C488</f>
        <v>0</v>
      </c>
      <c r="D485" s="14">
        <f>D486+D487+D488</f>
        <v>262</v>
      </c>
      <c r="E485" s="15">
        <f t="shared" si="9"/>
        <v>0</v>
      </c>
    </row>
    <row r="486" ht="13.5" spans="1:5">
      <c r="A486" s="16">
        <v>2060901</v>
      </c>
      <c r="B486" s="16" t="s">
        <v>470</v>
      </c>
      <c r="C486" s="17">
        <v>0</v>
      </c>
      <c r="D486" s="17">
        <v>262</v>
      </c>
      <c r="E486" s="18">
        <f t="shared" si="9"/>
        <v>0</v>
      </c>
    </row>
    <row r="487" ht="13.5" spans="1:5">
      <c r="A487" s="16">
        <v>2060902</v>
      </c>
      <c r="B487" s="16" t="s">
        <v>471</v>
      </c>
      <c r="C487" s="17">
        <v>0</v>
      </c>
      <c r="D487" s="17">
        <v>0</v>
      </c>
      <c r="E487" s="18">
        <f t="shared" si="9"/>
        <v>0</v>
      </c>
    </row>
    <row r="488" ht="13.5" spans="1:5">
      <c r="A488" s="16">
        <v>2060999</v>
      </c>
      <c r="B488" s="16" t="s">
        <v>472</v>
      </c>
      <c r="C488" s="17">
        <v>0</v>
      </c>
      <c r="D488" s="17">
        <v>0</v>
      </c>
      <c r="E488" s="18">
        <f t="shared" si="9"/>
        <v>0</v>
      </c>
    </row>
    <row r="489" ht="13.5" spans="1:5">
      <c r="A489" s="12">
        <v>20699</v>
      </c>
      <c r="B489" s="13" t="s">
        <v>473</v>
      </c>
      <c r="C489" s="14">
        <f>SUM(C490:C493)</f>
        <v>4935</v>
      </c>
      <c r="D489" s="14">
        <f>SUM(D490:D493)</f>
        <v>5000</v>
      </c>
      <c r="E489" s="15">
        <f t="shared" si="9"/>
        <v>1.3</v>
      </c>
    </row>
    <row r="490" ht="13.5" spans="1:5">
      <c r="A490" s="16">
        <v>2069901</v>
      </c>
      <c r="B490" s="16" t="s">
        <v>474</v>
      </c>
      <c r="C490" s="17">
        <v>4041</v>
      </c>
      <c r="D490" s="17">
        <v>5000</v>
      </c>
      <c r="E490" s="18">
        <f t="shared" si="9"/>
        <v>23.7</v>
      </c>
    </row>
    <row r="491" ht="13.5" spans="1:5">
      <c r="A491" s="16">
        <v>2069902</v>
      </c>
      <c r="B491" s="16" t="s">
        <v>475</v>
      </c>
      <c r="C491" s="17">
        <v>0</v>
      </c>
      <c r="D491" s="17">
        <v>0</v>
      </c>
      <c r="E491" s="18">
        <f t="shared" si="9"/>
        <v>0</v>
      </c>
    </row>
    <row r="492" ht="13.5" spans="1:5">
      <c r="A492" s="16">
        <v>2069903</v>
      </c>
      <c r="B492" s="16" t="s">
        <v>476</v>
      </c>
      <c r="C492" s="17">
        <v>0</v>
      </c>
      <c r="D492" s="17">
        <v>0</v>
      </c>
      <c r="E492" s="18">
        <f t="shared" si="9"/>
        <v>0</v>
      </c>
    </row>
    <row r="493" ht="13.5" spans="1:5">
      <c r="A493" s="16">
        <v>2069999</v>
      </c>
      <c r="B493" s="16" t="s">
        <v>477</v>
      </c>
      <c r="C493" s="17">
        <v>894</v>
      </c>
      <c r="D493" s="17">
        <v>0</v>
      </c>
      <c r="E493" s="18">
        <f t="shared" si="9"/>
        <v>-100</v>
      </c>
    </row>
    <row r="494" ht="13.5" spans="1:5">
      <c r="A494" s="12">
        <v>207</v>
      </c>
      <c r="B494" s="13" t="s">
        <v>124</v>
      </c>
      <c r="C494" s="14">
        <f>SUM(C495,C511,C519,C530,C539,C547)</f>
        <v>2612</v>
      </c>
      <c r="D494" s="14">
        <f>SUM(D495,D511,D519,D530,D539,D547)</f>
        <v>3137.33048</v>
      </c>
      <c r="E494" s="15">
        <f t="shared" si="9"/>
        <v>20.1</v>
      </c>
    </row>
    <row r="495" ht="13.5" spans="1:5">
      <c r="A495" s="12">
        <v>20701</v>
      </c>
      <c r="B495" s="13" t="s">
        <v>478</v>
      </c>
      <c r="C495" s="14">
        <f>SUM(C496:C510)</f>
        <v>896</v>
      </c>
      <c r="D495" s="14">
        <f>SUM(D496:D510)</f>
        <v>1528.051626</v>
      </c>
      <c r="E495" s="15">
        <f t="shared" si="9"/>
        <v>70.5</v>
      </c>
    </row>
    <row r="496" ht="13.5" spans="1:5">
      <c r="A496" s="16">
        <v>2070101</v>
      </c>
      <c r="B496" s="16" t="s">
        <v>157</v>
      </c>
      <c r="C496" s="17">
        <v>155</v>
      </c>
      <c r="D496" s="17">
        <v>333.873356</v>
      </c>
      <c r="E496" s="18">
        <f t="shared" si="9"/>
        <v>115.4</v>
      </c>
    </row>
    <row r="497" ht="13.5" spans="1:5">
      <c r="A497" s="16">
        <v>2070102</v>
      </c>
      <c r="B497" s="16" t="s">
        <v>158</v>
      </c>
      <c r="C497" s="17">
        <v>0</v>
      </c>
      <c r="D497" s="17">
        <v>0</v>
      </c>
      <c r="E497" s="18">
        <f t="shared" si="9"/>
        <v>0</v>
      </c>
    </row>
    <row r="498" ht="13.5" spans="1:5">
      <c r="A498" s="16">
        <v>2070103</v>
      </c>
      <c r="B498" s="16" t="s">
        <v>159</v>
      </c>
      <c r="C498" s="17">
        <v>0</v>
      </c>
      <c r="D498" s="17">
        <v>0</v>
      </c>
      <c r="E498" s="18">
        <f t="shared" si="9"/>
        <v>0</v>
      </c>
    </row>
    <row r="499" ht="13.5" spans="1:5">
      <c r="A499" s="16">
        <v>2070104</v>
      </c>
      <c r="B499" s="16" t="s">
        <v>479</v>
      </c>
      <c r="C499" s="17">
        <v>79</v>
      </c>
      <c r="D499" s="17">
        <v>101.675961</v>
      </c>
      <c r="E499" s="18">
        <f t="shared" si="9"/>
        <v>28.7</v>
      </c>
    </row>
    <row r="500" ht="13.5" spans="1:5">
      <c r="A500" s="16">
        <v>2070105</v>
      </c>
      <c r="B500" s="16" t="s">
        <v>480</v>
      </c>
      <c r="C500" s="17">
        <v>0</v>
      </c>
      <c r="D500" s="17">
        <v>0</v>
      </c>
      <c r="E500" s="18">
        <f t="shared" si="9"/>
        <v>0</v>
      </c>
    </row>
    <row r="501" ht="13.5" spans="1:5">
      <c r="A501" s="16">
        <v>2070106</v>
      </c>
      <c r="B501" s="16" t="s">
        <v>481</v>
      </c>
      <c r="C501" s="17">
        <v>0</v>
      </c>
      <c r="D501" s="17">
        <v>0</v>
      </c>
      <c r="E501" s="18">
        <f t="shared" si="9"/>
        <v>0</v>
      </c>
    </row>
    <row r="502" ht="13.5" spans="1:5">
      <c r="A502" s="16">
        <v>2070107</v>
      </c>
      <c r="B502" s="16" t="s">
        <v>482</v>
      </c>
      <c r="C502" s="17">
        <v>0</v>
      </c>
      <c r="D502" s="17">
        <v>0</v>
      </c>
      <c r="E502" s="18">
        <f t="shared" si="9"/>
        <v>0</v>
      </c>
    </row>
    <row r="503" ht="13.5" spans="1:5">
      <c r="A503" s="16">
        <v>2070108</v>
      </c>
      <c r="B503" s="16" t="s">
        <v>483</v>
      </c>
      <c r="C503" s="17">
        <v>0</v>
      </c>
      <c r="D503" s="17">
        <v>0</v>
      </c>
      <c r="E503" s="18">
        <f t="shared" si="9"/>
        <v>0</v>
      </c>
    </row>
    <row r="504" ht="13.5" spans="1:5">
      <c r="A504" s="16">
        <v>2070109</v>
      </c>
      <c r="B504" s="16" t="s">
        <v>484</v>
      </c>
      <c r="C504" s="17">
        <v>120</v>
      </c>
      <c r="D504" s="17">
        <v>159.153509</v>
      </c>
      <c r="E504" s="18">
        <f t="shared" si="9"/>
        <v>32.6</v>
      </c>
    </row>
    <row r="505" ht="13.5" spans="1:5">
      <c r="A505" s="16">
        <v>2070110</v>
      </c>
      <c r="B505" s="16" t="s">
        <v>485</v>
      </c>
      <c r="C505" s="17">
        <v>0</v>
      </c>
      <c r="D505" s="17">
        <v>0</v>
      </c>
      <c r="E505" s="18">
        <f t="shared" si="9"/>
        <v>0</v>
      </c>
    </row>
    <row r="506" ht="13.5" spans="1:5">
      <c r="A506" s="16">
        <v>2070111</v>
      </c>
      <c r="B506" s="16" t="s">
        <v>486</v>
      </c>
      <c r="C506" s="17">
        <v>0</v>
      </c>
      <c r="D506" s="17">
        <v>0</v>
      </c>
      <c r="E506" s="18">
        <f t="shared" si="9"/>
        <v>0</v>
      </c>
    </row>
    <row r="507" ht="13.5" spans="1:5">
      <c r="A507" s="16">
        <v>2070112</v>
      </c>
      <c r="B507" s="16" t="s">
        <v>487</v>
      </c>
      <c r="C507" s="17">
        <v>108</v>
      </c>
      <c r="D507" s="17">
        <v>0</v>
      </c>
      <c r="E507" s="18">
        <f t="shared" si="9"/>
        <v>-100</v>
      </c>
    </row>
    <row r="508" ht="13.5" spans="1:5">
      <c r="A508" s="16">
        <v>2070113</v>
      </c>
      <c r="B508" s="16" t="s">
        <v>488</v>
      </c>
      <c r="C508" s="17">
        <v>0</v>
      </c>
      <c r="D508" s="17">
        <v>0</v>
      </c>
      <c r="E508" s="18">
        <f t="shared" si="9"/>
        <v>0</v>
      </c>
    </row>
    <row r="509" ht="13.5" spans="1:5">
      <c r="A509" s="16">
        <v>2070114</v>
      </c>
      <c r="B509" s="16" t="s">
        <v>489</v>
      </c>
      <c r="C509" s="17">
        <v>0</v>
      </c>
      <c r="D509" s="17">
        <v>0</v>
      </c>
      <c r="E509" s="18">
        <f t="shared" si="9"/>
        <v>0</v>
      </c>
    </row>
    <row r="510" ht="13.5" spans="1:5">
      <c r="A510" s="16">
        <v>2070199</v>
      </c>
      <c r="B510" s="16" t="s">
        <v>490</v>
      </c>
      <c r="C510" s="17">
        <v>434</v>
      </c>
      <c r="D510" s="17">
        <v>933.3488</v>
      </c>
      <c r="E510" s="18">
        <f t="shared" si="9"/>
        <v>115.1</v>
      </c>
    </row>
    <row r="511" ht="13.5" spans="1:5">
      <c r="A511" s="12">
        <v>20702</v>
      </c>
      <c r="B511" s="13" t="s">
        <v>491</v>
      </c>
      <c r="C511" s="14">
        <f>SUM(C512:C518)</f>
        <v>84</v>
      </c>
      <c r="D511" s="14">
        <f>SUM(D512:D518)</f>
        <v>77.958336</v>
      </c>
      <c r="E511" s="15">
        <f t="shared" si="9"/>
        <v>-7.2</v>
      </c>
    </row>
    <row r="512" ht="13.5" spans="1:5">
      <c r="A512" s="16">
        <v>2070201</v>
      </c>
      <c r="B512" s="16" t="s">
        <v>157</v>
      </c>
      <c r="C512" s="17">
        <v>0</v>
      </c>
      <c r="D512" s="17">
        <v>0</v>
      </c>
      <c r="E512" s="18">
        <f t="shared" si="9"/>
        <v>0</v>
      </c>
    </row>
    <row r="513" ht="13.5" spans="1:5">
      <c r="A513" s="16">
        <v>2070202</v>
      </c>
      <c r="B513" s="16" t="s">
        <v>158</v>
      </c>
      <c r="C513" s="17">
        <v>0</v>
      </c>
      <c r="D513" s="17">
        <v>0</v>
      </c>
      <c r="E513" s="18">
        <f t="shared" si="9"/>
        <v>0</v>
      </c>
    </row>
    <row r="514" ht="13.5" spans="1:5">
      <c r="A514" s="16">
        <v>2070203</v>
      </c>
      <c r="B514" s="16" t="s">
        <v>159</v>
      </c>
      <c r="C514" s="17">
        <v>0</v>
      </c>
      <c r="D514" s="17">
        <v>0</v>
      </c>
      <c r="E514" s="18">
        <f t="shared" si="9"/>
        <v>0</v>
      </c>
    </row>
    <row r="515" ht="13.5" spans="1:5">
      <c r="A515" s="16">
        <v>2070204</v>
      </c>
      <c r="B515" s="16" t="s">
        <v>492</v>
      </c>
      <c r="C515" s="17">
        <v>0</v>
      </c>
      <c r="D515" s="17">
        <v>0</v>
      </c>
      <c r="E515" s="18">
        <f t="shared" si="9"/>
        <v>0</v>
      </c>
    </row>
    <row r="516" ht="13.5" spans="1:5">
      <c r="A516" s="16">
        <v>2070205</v>
      </c>
      <c r="B516" s="16" t="s">
        <v>493</v>
      </c>
      <c r="C516" s="17">
        <v>84</v>
      </c>
      <c r="D516" s="17">
        <v>77.958336</v>
      </c>
      <c r="E516" s="18">
        <f t="shared" si="9"/>
        <v>-7.2</v>
      </c>
    </row>
    <row r="517" ht="13.5" spans="1:5">
      <c r="A517" s="16">
        <v>2070206</v>
      </c>
      <c r="B517" s="16" t="s">
        <v>494</v>
      </c>
      <c r="C517" s="17">
        <v>0</v>
      </c>
      <c r="D517" s="17">
        <v>0</v>
      </c>
      <c r="E517" s="18">
        <f t="shared" si="9"/>
        <v>0</v>
      </c>
    </row>
    <row r="518" ht="13.5" spans="1:5">
      <c r="A518" s="16">
        <v>2070299</v>
      </c>
      <c r="B518" s="16" t="s">
        <v>495</v>
      </c>
      <c r="C518" s="17">
        <v>0</v>
      </c>
      <c r="D518" s="17">
        <v>0</v>
      </c>
      <c r="E518" s="18">
        <f t="shared" si="9"/>
        <v>0</v>
      </c>
    </row>
    <row r="519" ht="13.5" spans="1:5">
      <c r="A519" s="12">
        <v>20703</v>
      </c>
      <c r="B519" s="13" t="s">
        <v>496</v>
      </c>
      <c r="C519" s="14">
        <f>SUM(C520:C529)</f>
        <v>355</v>
      </c>
      <c r="D519" s="14">
        <f>SUM(D520:D529)</f>
        <v>404.595038</v>
      </c>
      <c r="E519" s="15">
        <f t="shared" si="9"/>
        <v>14</v>
      </c>
    </row>
    <row r="520" ht="13.5" spans="1:5">
      <c r="A520" s="16">
        <v>2070301</v>
      </c>
      <c r="B520" s="16" t="s">
        <v>157</v>
      </c>
      <c r="C520" s="17">
        <v>39</v>
      </c>
      <c r="D520" s="17">
        <v>23.3238</v>
      </c>
      <c r="E520" s="18">
        <f t="shared" ref="E520:E583" si="10">ROUND(IF(C520=0,0,(D520/C520-1)*100),1)</f>
        <v>-40.2</v>
      </c>
    </row>
    <row r="521" ht="13.5" spans="1:5">
      <c r="A521" s="16">
        <v>2070302</v>
      </c>
      <c r="B521" s="16" t="s">
        <v>158</v>
      </c>
      <c r="C521" s="17">
        <v>0</v>
      </c>
      <c r="D521" s="17">
        <v>0</v>
      </c>
      <c r="E521" s="18">
        <f t="shared" si="10"/>
        <v>0</v>
      </c>
    </row>
    <row r="522" ht="13.5" spans="1:5">
      <c r="A522" s="16">
        <v>2070303</v>
      </c>
      <c r="B522" s="16" t="s">
        <v>159</v>
      </c>
      <c r="C522" s="17">
        <v>0</v>
      </c>
      <c r="D522" s="17">
        <v>0</v>
      </c>
      <c r="E522" s="18">
        <f t="shared" si="10"/>
        <v>0</v>
      </c>
    </row>
    <row r="523" ht="13.5" spans="1:5">
      <c r="A523" s="16">
        <v>2070304</v>
      </c>
      <c r="B523" s="16" t="s">
        <v>497</v>
      </c>
      <c r="C523" s="17">
        <v>158</v>
      </c>
      <c r="D523" s="17">
        <v>87.953813</v>
      </c>
      <c r="E523" s="18">
        <f t="shared" si="10"/>
        <v>-44.3</v>
      </c>
    </row>
    <row r="524" ht="13.5" spans="1:5">
      <c r="A524" s="16">
        <v>2070305</v>
      </c>
      <c r="B524" s="16" t="s">
        <v>498</v>
      </c>
      <c r="C524" s="17">
        <v>0</v>
      </c>
      <c r="D524" s="17">
        <v>0</v>
      </c>
      <c r="E524" s="18">
        <f t="shared" si="10"/>
        <v>0</v>
      </c>
    </row>
    <row r="525" ht="13.5" spans="1:5">
      <c r="A525" s="16">
        <v>2070306</v>
      </c>
      <c r="B525" s="16" t="s">
        <v>499</v>
      </c>
      <c r="C525" s="17">
        <v>0</v>
      </c>
      <c r="D525" s="17">
        <v>0</v>
      </c>
      <c r="E525" s="18">
        <f t="shared" si="10"/>
        <v>0</v>
      </c>
    </row>
    <row r="526" ht="13.5" spans="1:5">
      <c r="A526" s="16">
        <v>2070307</v>
      </c>
      <c r="B526" s="16" t="s">
        <v>500</v>
      </c>
      <c r="C526" s="17">
        <v>48</v>
      </c>
      <c r="D526" s="17">
        <v>0</v>
      </c>
      <c r="E526" s="18">
        <f t="shared" si="10"/>
        <v>-100</v>
      </c>
    </row>
    <row r="527" ht="13.5" spans="1:5">
      <c r="A527" s="16">
        <v>2070308</v>
      </c>
      <c r="B527" s="16" t="s">
        <v>501</v>
      </c>
      <c r="C527" s="17">
        <v>80</v>
      </c>
      <c r="D527" s="17">
        <v>82.732021</v>
      </c>
      <c r="E527" s="18">
        <f t="shared" si="10"/>
        <v>3.4</v>
      </c>
    </row>
    <row r="528" ht="13.5" spans="1:5">
      <c r="A528" s="16">
        <v>2070309</v>
      </c>
      <c r="B528" s="16" t="s">
        <v>502</v>
      </c>
      <c r="C528" s="17">
        <v>0</v>
      </c>
      <c r="D528" s="17">
        <v>0</v>
      </c>
      <c r="E528" s="18">
        <f t="shared" si="10"/>
        <v>0</v>
      </c>
    </row>
    <row r="529" ht="13.5" spans="1:5">
      <c r="A529" s="16">
        <v>2070399</v>
      </c>
      <c r="B529" s="16" t="s">
        <v>503</v>
      </c>
      <c r="C529" s="17">
        <v>30</v>
      </c>
      <c r="D529" s="17">
        <v>210.585404</v>
      </c>
      <c r="E529" s="18">
        <f t="shared" si="10"/>
        <v>602</v>
      </c>
    </row>
    <row r="530" ht="13.5" spans="1:5">
      <c r="A530" s="12">
        <v>20706</v>
      </c>
      <c r="B530" s="13" t="s">
        <v>504</v>
      </c>
      <c r="C530" s="14">
        <f>SUM(C531:C538)</f>
        <v>12</v>
      </c>
      <c r="D530" s="14">
        <f>SUM(D531:D538)</f>
        <v>3.75</v>
      </c>
      <c r="E530" s="15">
        <f t="shared" si="10"/>
        <v>-68.8</v>
      </c>
    </row>
    <row r="531" ht="13.5" spans="1:5">
      <c r="A531" s="16">
        <v>2070601</v>
      </c>
      <c r="B531" s="16" t="s">
        <v>157</v>
      </c>
      <c r="C531" s="17">
        <v>8</v>
      </c>
      <c r="D531" s="17">
        <v>0</v>
      </c>
      <c r="E531" s="18">
        <f t="shared" si="10"/>
        <v>-100</v>
      </c>
    </row>
    <row r="532" ht="13.5" spans="1:5">
      <c r="A532" s="16">
        <v>2070602</v>
      </c>
      <c r="B532" s="16" t="s">
        <v>158</v>
      </c>
      <c r="C532" s="17">
        <v>0</v>
      </c>
      <c r="D532" s="17">
        <v>0</v>
      </c>
      <c r="E532" s="18">
        <f t="shared" si="10"/>
        <v>0</v>
      </c>
    </row>
    <row r="533" ht="13.5" spans="1:5">
      <c r="A533" s="16">
        <v>2070603</v>
      </c>
      <c r="B533" s="16" t="s">
        <v>159</v>
      </c>
      <c r="C533" s="17">
        <v>0</v>
      </c>
      <c r="D533" s="17">
        <v>0</v>
      </c>
      <c r="E533" s="18">
        <f t="shared" si="10"/>
        <v>0</v>
      </c>
    </row>
    <row r="534" ht="13.5" spans="1:5">
      <c r="A534" s="16">
        <v>2070604</v>
      </c>
      <c r="B534" s="16" t="s">
        <v>505</v>
      </c>
      <c r="C534" s="17">
        <v>0</v>
      </c>
      <c r="D534" s="17">
        <v>0</v>
      </c>
      <c r="E534" s="18">
        <f t="shared" si="10"/>
        <v>0</v>
      </c>
    </row>
    <row r="535" ht="13.5" spans="1:5">
      <c r="A535" s="16">
        <v>2070605</v>
      </c>
      <c r="B535" s="16" t="s">
        <v>506</v>
      </c>
      <c r="C535" s="17">
        <v>0</v>
      </c>
      <c r="D535" s="17">
        <v>0</v>
      </c>
      <c r="E535" s="18">
        <f t="shared" si="10"/>
        <v>0</v>
      </c>
    </row>
    <row r="536" ht="13.5" spans="1:5">
      <c r="A536" s="16">
        <v>2070606</v>
      </c>
      <c r="B536" s="16" t="s">
        <v>507</v>
      </c>
      <c r="C536" s="17">
        <v>4</v>
      </c>
      <c r="D536" s="17">
        <v>3.75</v>
      </c>
      <c r="E536" s="18">
        <f t="shared" si="10"/>
        <v>-6.3</v>
      </c>
    </row>
    <row r="537" ht="13.5" spans="1:5">
      <c r="A537" s="16">
        <v>2070607</v>
      </c>
      <c r="B537" s="16" t="s">
        <v>508</v>
      </c>
      <c r="C537" s="17">
        <v>0</v>
      </c>
      <c r="D537" s="17">
        <v>0</v>
      </c>
      <c r="E537" s="18">
        <f t="shared" si="10"/>
        <v>0</v>
      </c>
    </row>
    <row r="538" ht="13.5" spans="1:5">
      <c r="A538" s="16">
        <v>2070699</v>
      </c>
      <c r="B538" s="16" t="s">
        <v>509</v>
      </c>
      <c r="C538" s="17">
        <v>0</v>
      </c>
      <c r="D538" s="17">
        <v>0</v>
      </c>
      <c r="E538" s="18">
        <f t="shared" si="10"/>
        <v>0</v>
      </c>
    </row>
    <row r="539" ht="13.5" spans="1:5">
      <c r="A539" s="12">
        <v>20708</v>
      </c>
      <c r="B539" s="13" t="s">
        <v>510</v>
      </c>
      <c r="C539" s="14">
        <f>SUM(C540:C546)</f>
        <v>435</v>
      </c>
      <c r="D539" s="14">
        <f>SUM(D540:D546)</f>
        <v>458.91548</v>
      </c>
      <c r="E539" s="15">
        <f t="shared" si="10"/>
        <v>5.5</v>
      </c>
    </row>
    <row r="540" ht="13.5" spans="1:5">
      <c r="A540" s="16">
        <v>2070801</v>
      </c>
      <c r="B540" s="16" t="s">
        <v>157</v>
      </c>
      <c r="C540" s="17">
        <v>0</v>
      </c>
      <c r="D540" s="17">
        <v>0</v>
      </c>
      <c r="E540" s="18">
        <f t="shared" si="10"/>
        <v>0</v>
      </c>
    </row>
    <row r="541" ht="13.5" spans="1:5">
      <c r="A541" s="16">
        <v>2070802</v>
      </c>
      <c r="B541" s="16" t="s">
        <v>158</v>
      </c>
      <c r="C541" s="17">
        <v>0</v>
      </c>
      <c r="D541" s="17">
        <v>0</v>
      </c>
      <c r="E541" s="18">
        <f t="shared" si="10"/>
        <v>0</v>
      </c>
    </row>
    <row r="542" ht="13.5" spans="1:5">
      <c r="A542" s="16">
        <v>2070803</v>
      </c>
      <c r="B542" s="16" t="s">
        <v>159</v>
      </c>
      <c r="C542" s="17">
        <v>0</v>
      </c>
      <c r="D542" s="17">
        <v>0</v>
      </c>
      <c r="E542" s="18">
        <f t="shared" si="10"/>
        <v>0</v>
      </c>
    </row>
    <row r="543" ht="13.5" spans="1:5">
      <c r="A543" s="16">
        <v>2070806</v>
      </c>
      <c r="B543" s="16" t="s">
        <v>511</v>
      </c>
      <c r="C543" s="17">
        <v>0</v>
      </c>
      <c r="D543" s="17">
        <v>0</v>
      </c>
      <c r="E543" s="18">
        <f t="shared" si="10"/>
        <v>0</v>
      </c>
    </row>
    <row r="544" ht="13.5" spans="1:5">
      <c r="A544" s="16">
        <v>2070807</v>
      </c>
      <c r="B544" s="16" t="s">
        <v>512</v>
      </c>
      <c r="C544" s="17">
        <v>0</v>
      </c>
      <c r="D544" s="17">
        <v>0</v>
      </c>
      <c r="E544" s="18">
        <f t="shared" si="10"/>
        <v>0</v>
      </c>
    </row>
    <row r="545" ht="13.5" spans="1:5">
      <c r="A545" s="16">
        <v>2070808</v>
      </c>
      <c r="B545" s="16" t="s">
        <v>513</v>
      </c>
      <c r="C545" s="17">
        <v>366</v>
      </c>
      <c r="D545" s="17">
        <v>427.31548</v>
      </c>
      <c r="E545" s="18">
        <f t="shared" si="10"/>
        <v>16.8</v>
      </c>
    </row>
    <row r="546" ht="13.5" spans="1:5">
      <c r="A546" s="16">
        <v>2070899</v>
      </c>
      <c r="B546" s="16" t="s">
        <v>514</v>
      </c>
      <c r="C546" s="17">
        <v>69</v>
      </c>
      <c r="D546" s="17">
        <v>31.6</v>
      </c>
      <c r="E546" s="18">
        <f t="shared" si="10"/>
        <v>-54.2</v>
      </c>
    </row>
    <row r="547" ht="13.5" spans="1:5">
      <c r="A547" s="12">
        <v>20799</v>
      </c>
      <c r="B547" s="13" t="s">
        <v>515</v>
      </c>
      <c r="C547" s="14">
        <f>SUM(C548:C550)</f>
        <v>830</v>
      </c>
      <c r="D547" s="14">
        <f>SUM(D548:D550)</f>
        <v>664.06</v>
      </c>
      <c r="E547" s="15">
        <f t="shared" si="10"/>
        <v>-20</v>
      </c>
    </row>
    <row r="548" ht="13.5" spans="1:5">
      <c r="A548" s="16">
        <v>2079902</v>
      </c>
      <c r="B548" s="16" t="s">
        <v>516</v>
      </c>
      <c r="C548" s="17">
        <v>0</v>
      </c>
      <c r="D548" s="17">
        <v>0</v>
      </c>
      <c r="E548" s="18">
        <f t="shared" si="10"/>
        <v>0</v>
      </c>
    </row>
    <row r="549" ht="13.5" spans="1:5">
      <c r="A549" s="16">
        <v>2079903</v>
      </c>
      <c r="B549" s="16" t="s">
        <v>517</v>
      </c>
      <c r="C549" s="17">
        <v>0</v>
      </c>
      <c r="D549" s="17">
        <v>0</v>
      </c>
      <c r="E549" s="18">
        <f t="shared" si="10"/>
        <v>0</v>
      </c>
    </row>
    <row r="550" ht="13.5" spans="1:5">
      <c r="A550" s="16">
        <v>2079999</v>
      </c>
      <c r="B550" s="16" t="s">
        <v>518</v>
      </c>
      <c r="C550" s="17">
        <v>830</v>
      </c>
      <c r="D550" s="17">
        <v>664.06</v>
      </c>
      <c r="E550" s="18">
        <f t="shared" si="10"/>
        <v>-20</v>
      </c>
    </row>
    <row r="551" ht="13.5" spans="1:5">
      <c r="A551" s="12">
        <v>208</v>
      </c>
      <c r="B551" s="13" t="s">
        <v>125</v>
      </c>
      <c r="C551" s="14">
        <f>C552+C571+C579+C581+C590+C594+C604+C612+C619+C627+C636+C641+C644+C647+C650+C653+C656+C660+C664+C672+C675</f>
        <v>81334</v>
      </c>
      <c r="D551" s="14">
        <f>D552+D571+D579+D581+D590+D594+D604+D612+D619+D627+D636+D641+D644+D647+D650+D653+D656+D660+D664+D672+D675</f>
        <v>101555.383003</v>
      </c>
      <c r="E551" s="15">
        <f t="shared" si="10"/>
        <v>24.9</v>
      </c>
    </row>
    <row r="552" ht="13.5" spans="1:5">
      <c r="A552" s="12">
        <v>20801</v>
      </c>
      <c r="B552" s="13" t="s">
        <v>519</v>
      </c>
      <c r="C552" s="14">
        <f>SUM(C553:C570)</f>
        <v>2229</v>
      </c>
      <c r="D552" s="14">
        <f>SUM(D553:D570)</f>
        <v>1914.606915</v>
      </c>
      <c r="E552" s="15">
        <f t="shared" si="10"/>
        <v>-14.1</v>
      </c>
    </row>
    <row r="553" ht="13.5" spans="1:5">
      <c r="A553" s="16">
        <v>2080101</v>
      </c>
      <c r="B553" s="16" t="s">
        <v>157</v>
      </c>
      <c r="C553" s="17">
        <v>1094</v>
      </c>
      <c r="D553" s="17">
        <v>693.740577</v>
      </c>
      <c r="E553" s="18">
        <f t="shared" si="10"/>
        <v>-36.6</v>
      </c>
    </row>
    <row r="554" ht="13.5" spans="1:5">
      <c r="A554" s="16">
        <v>2080102</v>
      </c>
      <c r="B554" s="16" t="s">
        <v>158</v>
      </c>
      <c r="C554" s="17">
        <v>0</v>
      </c>
      <c r="D554" s="17">
        <v>0</v>
      </c>
      <c r="E554" s="18">
        <f t="shared" si="10"/>
        <v>0</v>
      </c>
    </row>
    <row r="555" ht="13.5" spans="1:5">
      <c r="A555" s="16">
        <v>2080103</v>
      </c>
      <c r="B555" s="16" t="s">
        <v>159</v>
      </c>
      <c r="C555" s="17">
        <v>0</v>
      </c>
      <c r="D555" s="17">
        <v>0</v>
      </c>
      <c r="E555" s="18">
        <f t="shared" si="10"/>
        <v>0</v>
      </c>
    </row>
    <row r="556" ht="13.5" spans="1:5">
      <c r="A556" s="16">
        <v>2080104</v>
      </c>
      <c r="B556" s="16" t="s">
        <v>520</v>
      </c>
      <c r="C556" s="17">
        <v>0</v>
      </c>
      <c r="D556" s="17">
        <v>0</v>
      </c>
      <c r="E556" s="18">
        <f t="shared" si="10"/>
        <v>0</v>
      </c>
    </row>
    <row r="557" ht="13.5" spans="1:5">
      <c r="A557" s="16">
        <v>2080105</v>
      </c>
      <c r="B557" s="16" t="s">
        <v>521</v>
      </c>
      <c r="C557" s="17">
        <v>81</v>
      </c>
      <c r="D557" s="17">
        <v>94.245009</v>
      </c>
      <c r="E557" s="18">
        <f t="shared" si="10"/>
        <v>16.4</v>
      </c>
    </row>
    <row r="558" ht="13.5" spans="1:5">
      <c r="A558" s="16">
        <v>2080106</v>
      </c>
      <c r="B558" s="16" t="s">
        <v>522</v>
      </c>
      <c r="C558" s="17">
        <v>0</v>
      </c>
      <c r="D558" s="17">
        <v>0</v>
      </c>
      <c r="E558" s="18">
        <f t="shared" si="10"/>
        <v>0</v>
      </c>
    </row>
    <row r="559" ht="13.5" spans="1:5">
      <c r="A559" s="16">
        <v>2080107</v>
      </c>
      <c r="B559" s="16" t="s">
        <v>523</v>
      </c>
      <c r="C559" s="17">
        <v>0</v>
      </c>
      <c r="D559" s="17">
        <v>0</v>
      </c>
      <c r="E559" s="18">
        <f t="shared" si="10"/>
        <v>0</v>
      </c>
    </row>
    <row r="560" ht="13.5" spans="1:5">
      <c r="A560" s="16">
        <v>2080108</v>
      </c>
      <c r="B560" s="16" t="s">
        <v>198</v>
      </c>
      <c r="C560" s="17">
        <v>0</v>
      </c>
      <c r="D560" s="17">
        <v>0</v>
      </c>
      <c r="E560" s="18">
        <f t="shared" si="10"/>
        <v>0</v>
      </c>
    </row>
    <row r="561" ht="13.5" spans="1:5">
      <c r="A561" s="16">
        <v>2080109</v>
      </c>
      <c r="B561" s="16" t="s">
        <v>524</v>
      </c>
      <c r="C561" s="17">
        <v>898</v>
      </c>
      <c r="D561" s="17">
        <v>930.040901</v>
      </c>
      <c r="E561" s="18">
        <f t="shared" si="10"/>
        <v>3.6</v>
      </c>
    </row>
    <row r="562" ht="13.5" spans="1:5">
      <c r="A562" s="16">
        <v>2080110</v>
      </c>
      <c r="B562" s="16" t="s">
        <v>525</v>
      </c>
      <c r="C562" s="17">
        <v>0</v>
      </c>
      <c r="D562" s="17">
        <v>0</v>
      </c>
      <c r="E562" s="18">
        <f t="shared" si="10"/>
        <v>0</v>
      </c>
    </row>
    <row r="563" ht="13.5" spans="1:5">
      <c r="A563" s="16">
        <v>2080111</v>
      </c>
      <c r="B563" s="16" t="s">
        <v>526</v>
      </c>
      <c r="C563" s="17">
        <v>156</v>
      </c>
      <c r="D563" s="17">
        <v>196.580428</v>
      </c>
      <c r="E563" s="18">
        <f t="shared" si="10"/>
        <v>26</v>
      </c>
    </row>
    <row r="564" ht="13.5" spans="1:5">
      <c r="A564" s="16">
        <v>2080112</v>
      </c>
      <c r="B564" s="16" t="s">
        <v>527</v>
      </c>
      <c r="C564" s="17">
        <v>0</v>
      </c>
      <c r="D564" s="17">
        <v>0</v>
      </c>
      <c r="E564" s="18">
        <f t="shared" si="10"/>
        <v>0</v>
      </c>
    </row>
    <row r="565" ht="13.5" spans="1:5">
      <c r="A565" s="16">
        <v>2080113</v>
      </c>
      <c r="B565" s="16" t="s">
        <v>528</v>
      </c>
      <c r="C565" s="17">
        <v>0</v>
      </c>
      <c r="D565" s="17">
        <v>0</v>
      </c>
      <c r="E565" s="18">
        <f t="shared" si="10"/>
        <v>0</v>
      </c>
    </row>
    <row r="566" ht="13.5" spans="1:5">
      <c r="A566" s="16">
        <v>2080114</v>
      </c>
      <c r="B566" s="16" t="s">
        <v>529</v>
      </c>
      <c r="C566" s="17">
        <v>0</v>
      </c>
      <c r="D566" s="17">
        <v>0</v>
      </c>
      <c r="E566" s="18">
        <f t="shared" si="10"/>
        <v>0</v>
      </c>
    </row>
    <row r="567" ht="13.5" spans="1:5">
      <c r="A567" s="16">
        <v>2080115</v>
      </c>
      <c r="B567" s="16" t="s">
        <v>530</v>
      </c>
      <c r="C567" s="17">
        <v>0</v>
      </c>
      <c r="D567" s="17">
        <v>0</v>
      </c>
      <c r="E567" s="18">
        <f t="shared" si="10"/>
        <v>0</v>
      </c>
    </row>
    <row r="568" ht="13.5" spans="1:5">
      <c r="A568" s="16">
        <v>2080116</v>
      </c>
      <c r="B568" s="16" t="s">
        <v>531</v>
      </c>
      <c r="C568" s="17">
        <v>0</v>
      </c>
      <c r="D568" s="17">
        <v>0</v>
      </c>
      <c r="E568" s="18">
        <f t="shared" si="10"/>
        <v>0</v>
      </c>
    </row>
    <row r="569" ht="13.5" spans="1:5">
      <c r="A569" s="16">
        <v>2080150</v>
      </c>
      <c r="B569" s="16" t="s">
        <v>166</v>
      </c>
      <c r="C569" s="17">
        <v>0</v>
      </c>
      <c r="D569" s="17">
        <v>0</v>
      </c>
      <c r="E569" s="18">
        <f t="shared" si="10"/>
        <v>0</v>
      </c>
    </row>
    <row r="570" ht="13.5" spans="1:5">
      <c r="A570" s="16">
        <v>2080199</v>
      </c>
      <c r="B570" s="16" t="s">
        <v>532</v>
      </c>
      <c r="C570" s="17">
        <v>0</v>
      </c>
      <c r="D570" s="17">
        <v>0</v>
      </c>
      <c r="E570" s="18">
        <f t="shared" si="10"/>
        <v>0</v>
      </c>
    </row>
    <row r="571" ht="13.5" spans="1:5">
      <c r="A571" s="12">
        <v>20802</v>
      </c>
      <c r="B571" s="13" t="s">
        <v>533</v>
      </c>
      <c r="C571" s="14">
        <f>SUM(C572:C578)</f>
        <v>793</v>
      </c>
      <c r="D571" s="14">
        <f>SUM(D572:D578)</f>
        <v>490.579909</v>
      </c>
      <c r="E571" s="15">
        <f t="shared" si="10"/>
        <v>-38.1</v>
      </c>
    </row>
    <row r="572" ht="13.5" spans="1:5">
      <c r="A572" s="16">
        <v>2080201</v>
      </c>
      <c r="B572" s="16" t="s">
        <v>157</v>
      </c>
      <c r="C572" s="17">
        <v>778</v>
      </c>
      <c r="D572" s="17">
        <v>480.579909</v>
      </c>
      <c r="E572" s="18">
        <f t="shared" si="10"/>
        <v>-38.2</v>
      </c>
    </row>
    <row r="573" ht="13.5" spans="1:5">
      <c r="A573" s="16">
        <v>2080202</v>
      </c>
      <c r="B573" s="16" t="s">
        <v>158</v>
      </c>
      <c r="C573" s="17">
        <v>0</v>
      </c>
      <c r="D573" s="17">
        <v>0</v>
      </c>
      <c r="E573" s="18">
        <f t="shared" si="10"/>
        <v>0</v>
      </c>
    </row>
    <row r="574" ht="13.5" spans="1:5">
      <c r="A574" s="16">
        <v>2080203</v>
      </c>
      <c r="B574" s="16" t="s">
        <v>159</v>
      </c>
      <c r="C574" s="17">
        <v>0</v>
      </c>
      <c r="D574" s="17">
        <v>0</v>
      </c>
      <c r="E574" s="18">
        <f t="shared" si="10"/>
        <v>0</v>
      </c>
    </row>
    <row r="575" ht="13.5" spans="1:5">
      <c r="A575" s="16">
        <v>2080206</v>
      </c>
      <c r="B575" s="16" t="s">
        <v>534</v>
      </c>
      <c r="C575" s="17">
        <v>0</v>
      </c>
      <c r="D575" s="17">
        <v>0</v>
      </c>
      <c r="E575" s="18">
        <f t="shared" si="10"/>
        <v>0</v>
      </c>
    </row>
    <row r="576" ht="13.5" spans="1:5">
      <c r="A576" s="16">
        <v>2080207</v>
      </c>
      <c r="B576" s="16" t="s">
        <v>535</v>
      </c>
      <c r="C576" s="17">
        <v>0</v>
      </c>
      <c r="D576" s="17">
        <v>0</v>
      </c>
      <c r="E576" s="18">
        <f t="shared" si="10"/>
        <v>0</v>
      </c>
    </row>
    <row r="577" ht="13.5" spans="1:5">
      <c r="A577" s="16">
        <v>2080208</v>
      </c>
      <c r="B577" s="16" t="s">
        <v>536</v>
      </c>
      <c r="C577" s="17">
        <v>0</v>
      </c>
      <c r="D577" s="17">
        <v>0</v>
      </c>
      <c r="E577" s="18">
        <f t="shared" si="10"/>
        <v>0</v>
      </c>
    </row>
    <row r="578" ht="13.5" spans="1:5">
      <c r="A578" s="16">
        <v>2080299</v>
      </c>
      <c r="B578" s="16" t="s">
        <v>537</v>
      </c>
      <c r="C578" s="17">
        <v>15</v>
      </c>
      <c r="D578" s="17">
        <v>10</v>
      </c>
      <c r="E578" s="18">
        <f t="shared" si="10"/>
        <v>-33.3</v>
      </c>
    </row>
    <row r="579" ht="13.5" spans="1:5">
      <c r="A579" s="12">
        <v>20804</v>
      </c>
      <c r="B579" s="13" t="s">
        <v>538</v>
      </c>
      <c r="C579" s="14">
        <f>C580</f>
        <v>0</v>
      </c>
      <c r="D579" s="14">
        <f>D580</f>
        <v>0</v>
      </c>
      <c r="E579" s="15">
        <f t="shared" si="10"/>
        <v>0</v>
      </c>
    </row>
    <row r="580" ht="13.5" spans="1:5">
      <c r="A580" s="16">
        <v>2080402</v>
      </c>
      <c r="B580" s="16" t="s">
        <v>539</v>
      </c>
      <c r="C580" s="17">
        <v>0</v>
      </c>
      <c r="D580" s="17">
        <v>0</v>
      </c>
      <c r="E580" s="18">
        <f t="shared" si="10"/>
        <v>0</v>
      </c>
    </row>
    <row r="581" ht="13.5" spans="1:5">
      <c r="A581" s="12">
        <v>20805</v>
      </c>
      <c r="B581" s="13" t="s">
        <v>540</v>
      </c>
      <c r="C581" s="14">
        <f>SUM(C582:C589)</f>
        <v>14862</v>
      </c>
      <c r="D581" s="14">
        <f>SUM(D582:D589)</f>
        <v>19578.315647</v>
      </c>
      <c r="E581" s="15">
        <f t="shared" si="10"/>
        <v>31.7</v>
      </c>
    </row>
    <row r="582" ht="13.5" spans="1:5">
      <c r="A582" s="16">
        <v>2080501</v>
      </c>
      <c r="B582" s="16" t="s">
        <v>541</v>
      </c>
      <c r="C582" s="17">
        <v>0</v>
      </c>
      <c r="D582" s="17">
        <v>0</v>
      </c>
      <c r="E582" s="18">
        <f t="shared" si="10"/>
        <v>0</v>
      </c>
    </row>
    <row r="583" ht="13.5" spans="1:5">
      <c r="A583" s="16">
        <v>2080502</v>
      </c>
      <c r="B583" s="16" t="s">
        <v>542</v>
      </c>
      <c r="C583" s="17">
        <v>0</v>
      </c>
      <c r="D583" s="17">
        <v>0</v>
      </c>
      <c r="E583" s="18">
        <f t="shared" si="10"/>
        <v>0</v>
      </c>
    </row>
    <row r="584" ht="13.5" spans="1:5">
      <c r="A584" s="16">
        <v>2080503</v>
      </c>
      <c r="B584" s="16" t="s">
        <v>543</v>
      </c>
      <c r="C584" s="17">
        <v>0</v>
      </c>
      <c r="D584" s="17">
        <v>0</v>
      </c>
      <c r="E584" s="18">
        <f t="shared" ref="E584:E647" si="11">ROUND(IF(C584=0,0,(D584/C584-1)*100),1)</f>
        <v>0</v>
      </c>
    </row>
    <row r="585" ht="13.5" spans="1:5">
      <c r="A585" s="16">
        <v>2080505</v>
      </c>
      <c r="B585" s="16" t="s">
        <v>544</v>
      </c>
      <c r="C585" s="17">
        <v>0</v>
      </c>
      <c r="D585" s="17">
        <v>5.315647</v>
      </c>
      <c r="E585" s="18">
        <f t="shared" si="11"/>
        <v>0</v>
      </c>
    </row>
    <row r="586" ht="13.5" spans="1:5">
      <c r="A586" s="16">
        <v>2080506</v>
      </c>
      <c r="B586" s="16" t="s">
        <v>545</v>
      </c>
      <c r="C586" s="17">
        <v>0</v>
      </c>
      <c r="D586" s="17">
        <v>0</v>
      </c>
      <c r="E586" s="18">
        <f t="shared" si="11"/>
        <v>0</v>
      </c>
    </row>
    <row r="587" ht="13.5" spans="1:5">
      <c r="A587" s="16">
        <v>2080507</v>
      </c>
      <c r="B587" s="16" t="s">
        <v>546</v>
      </c>
      <c r="C587" s="17">
        <v>14862</v>
      </c>
      <c r="D587" s="17">
        <v>18393</v>
      </c>
      <c r="E587" s="18">
        <f t="shared" si="11"/>
        <v>23.8</v>
      </c>
    </row>
    <row r="588" ht="13.5" spans="1:5">
      <c r="A588" s="16">
        <v>2080508</v>
      </c>
      <c r="B588" s="16" t="s">
        <v>547</v>
      </c>
      <c r="C588" s="17">
        <v>0</v>
      </c>
      <c r="D588" s="17">
        <v>1180</v>
      </c>
      <c r="E588" s="18">
        <f t="shared" si="11"/>
        <v>0</v>
      </c>
    </row>
    <row r="589" ht="13.5" spans="1:5">
      <c r="A589" s="16">
        <v>2080599</v>
      </c>
      <c r="B589" s="16" t="s">
        <v>548</v>
      </c>
      <c r="C589" s="17">
        <v>0</v>
      </c>
      <c r="D589" s="17">
        <v>0</v>
      </c>
      <c r="E589" s="18">
        <f t="shared" si="11"/>
        <v>0</v>
      </c>
    </row>
    <row r="590" ht="13.5" spans="1:5">
      <c r="A590" s="12">
        <v>20806</v>
      </c>
      <c r="B590" s="13" t="s">
        <v>549</v>
      </c>
      <c r="C590" s="14">
        <f>SUM(C591:C593)</f>
        <v>8</v>
      </c>
      <c r="D590" s="14">
        <f>SUM(D591:D593)</f>
        <v>1</v>
      </c>
      <c r="E590" s="15">
        <f t="shared" si="11"/>
        <v>-87.5</v>
      </c>
    </row>
    <row r="591" ht="13.5" spans="1:5">
      <c r="A591" s="16">
        <v>2080601</v>
      </c>
      <c r="B591" s="16" t="s">
        <v>550</v>
      </c>
      <c r="C591" s="17">
        <v>8</v>
      </c>
      <c r="D591" s="17">
        <v>1</v>
      </c>
      <c r="E591" s="18">
        <f t="shared" si="11"/>
        <v>-87.5</v>
      </c>
    </row>
    <row r="592" ht="13.5" spans="1:5">
      <c r="A592" s="16">
        <v>2080602</v>
      </c>
      <c r="B592" s="16" t="s">
        <v>551</v>
      </c>
      <c r="C592" s="17">
        <v>0</v>
      </c>
      <c r="D592" s="17">
        <v>0</v>
      </c>
      <c r="E592" s="18">
        <f t="shared" si="11"/>
        <v>0</v>
      </c>
    </row>
    <row r="593" ht="13.5" spans="1:5">
      <c r="A593" s="16">
        <v>2080699</v>
      </c>
      <c r="B593" s="16" t="s">
        <v>552</v>
      </c>
      <c r="C593" s="17">
        <v>0</v>
      </c>
      <c r="D593" s="17">
        <v>0</v>
      </c>
      <c r="E593" s="18">
        <f t="shared" si="11"/>
        <v>0</v>
      </c>
    </row>
    <row r="594" ht="13.5" spans="1:5">
      <c r="A594" s="12">
        <v>20807</v>
      </c>
      <c r="B594" s="13" t="s">
        <v>553</v>
      </c>
      <c r="C594" s="14">
        <f>SUM(C595:C603)</f>
        <v>2163</v>
      </c>
      <c r="D594" s="14">
        <f>SUM(D595:D603)</f>
        <v>2480.215592</v>
      </c>
      <c r="E594" s="15">
        <f t="shared" si="11"/>
        <v>14.7</v>
      </c>
    </row>
    <row r="595" ht="13.5" spans="1:5">
      <c r="A595" s="16">
        <v>2080701</v>
      </c>
      <c r="B595" s="16" t="s">
        <v>554</v>
      </c>
      <c r="C595" s="17">
        <v>0</v>
      </c>
      <c r="D595" s="17">
        <v>0</v>
      </c>
      <c r="E595" s="18">
        <f t="shared" si="11"/>
        <v>0</v>
      </c>
    </row>
    <row r="596" ht="13.5" spans="1:5">
      <c r="A596" s="16">
        <v>2080702</v>
      </c>
      <c r="B596" s="16" t="s">
        <v>555</v>
      </c>
      <c r="C596" s="17">
        <v>0</v>
      </c>
      <c r="D596" s="17">
        <v>0</v>
      </c>
      <c r="E596" s="18">
        <f t="shared" si="11"/>
        <v>0</v>
      </c>
    </row>
    <row r="597" ht="13.5" spans="1:5">
      <c r="A597" s="16">
        <v>2080704</v>
      </c>
      <c r="B597" s="16" t="s">
        <v>556</v>
      </c>
      <c r="C597" s="17">
        <v>0</v>
      </c>
      <c r="D597" s="17">
        <v>0</v>
      </c>
      <c r="E597" s="18">
        <f t="shared" si="11"/>
        <v>0</v>
      </c>
    </row>
    <row r="598" ht="13.5" spans="1:5">
      <c r="A598" s="16">
        <v>2080705</v>
      </c>
      <c r="B598" s="16" t="s">
        <v>557</v>
      </c>
      <c r="C598" s="17">
        <v>444</v>
      </c>
      <c r="D598" s="17">
        <v>0</v>
      </c>
      <c r="E598" s="18">
        <f t="shared" si="11"/>
        <v>-100</v>
      </c>
    </row>
    <row r="599" ht="13.5" spans="1:5">
      <c r="A599" s="16">
        <v>2080709</v>
      </c>
      <c r="B599" s="16" t="s">
        <v>558</v>
      </c>
      <c r="C599" s="17">
        <v>0</v>
      </c>
      <c r="D599" s="17">
        <v>0</v>
      </c>
      <c r="E599" s="18">
        <f t="shared" si="11"/>
        <v>0</v>
      </c>
    </row>
    <row r="600" ht="13.5" spans="1:5">
      <c r="A600" s="16">
        <v>2080711</v>
      </c>
      <c r="B600" s="16" t="s">
        <v>559</v>
      </c>
      <c r="C600" s="17">
        <v>0</v>
      </c>
      <c r="D600" s="17">
        <v>0</v>
      </c>
      <c r="E600" s="18">
        <f t="shared" si="11"/>
        <v>0</v>
      </c>
    </row>
    <row r="601" ht="13.5" spans="1:5">
      <c r="A601" s="16">
        <v>2080712</v>
      </c>
      <c r="B601" s="16" t="s">
        <v>560</v>
      </c>
      <c r="C601" s="17">
        <v>0</v>
      </c>
      <c r="D601" s="17">
        <v>0</v>
      </c>
      <c r="E601" s="18">
        <f t="shared" si="11"/>
        <v>0</v>
      </c>
    </row>
    <row r="602" ht="13.5" spans="1:5">
      <c r="A602" s="16">
        <v>2080713</v>
      </c>
      <c r="B602" s="16" t="s">
        <v>561</v>
      </c>
      <c r="C602" s="17">
        <v>0</v>
      </c>
      <c r="D602" s="17">
        <v>0</v>
      </c>
      <c r="E602" s="18">
        <f t="shared" si="11"/>
        <v>0</v>
      </c>
    </row>
    <row r="603" ht="13.5" spans="1:5">
      <c r="A603" s="16">
        <v>2080799</v>
      </c>
      <c r="B603" s="16" t="s">
        <v>562</v>
      </c>
      <c r="C603" s="17">
        <v>1719</v>
      </c>
      <c r="D603" s="17">
        <v>2480.215592</v>
      </c>
      <c r="E603" s="18">
        <f t="shared" si="11"/>
        <v>44.3</v>
      </c>
    </row>
    <row r="604" ht="13.5" spans="1:5">
      <c r="A604" s="12">
        <v>20808</v>
      </c>
      <c r="B604" s="13" t="s">
        <v>563</v>
      </c>
      <c r="C604" s="14">
        <f>SUM(C605:C611)</f>
        <v>5466</v>
      </c>
      <c r="D604" s="14">
        <f>SUM(D605:D611)</f>
        <v>10554.120227</v>
      </c>
      <c r="E604" s="15">
        <f t="shared" si="11"/>
        <v>93.1</v>
      </c>
    </row>
    <row r="605" ht="13.5" spans="1:5">
      <c r="A605" s="16">
        <v>2080801</v>
      </c>
      <c r="B605" s="16" t="s">
        <v>564</v>
      </c>
      <c r="C605" s="17">
        <v>0</v>
      </c>
      <c r="D605" s="17">
        <v>0</v>
      </c>
      <c r="E605" s="18">
        <f t="shared" si="11"/>
        <v>0</v>
      </c>
    </row>
    <row r="606" ht="13.5" spans="1:5">
      <c r="A606" s="16">
        <v>2080802</v>
      </c>
      <c r="B606" s="16" t="s">
        <v>565</v>
      </c>
      <c r="C606" s="17">
        <v>0</v>
      </c>
      <c r="D606" s="17">
        <v>39.538532</v>
      </c>
      <c r="E606" s="18">
        <f t="shared" si="11"/>
        <v>0</v>
      </c>
    </row>
    <row r="607" ht="13.5" spans="1:5">
      <c r="A607" s="16">
        <v>2080803</v>
      </c>
      <c r="B607" s="16" t="s">
        <v>566</v>
      </c>
      <c r="C607" s="17">
        <v>0</v>
      </c>
      <c r="D607" s="17">
        <v>0</v>
      </c>
      <c r="E607" s="18">
        <f t="shared" si="11"/>
        <v>0</v>
      </c>
    </row>
    <row r="608" ht="13.5" spans="1:5">
      <c r="A608" s="16">
        <v>2080804</v>
      </c>
      <c r="B608" s="16" t="s">
        <v>567</v>
      </c>
      <c r="C608" s="17">
        <v>50</v>
      </c>
      <c r="D608" s="17">
        <v>50</v>
      </c>
      <c r="E608" s="18">
        <f t="shared" si="11"/>
        <v>0</v>
      </c>
    </row>
    <row r="609" ht="13.5" spans="1:5">
      <c r="A609" s="16">
        <v>2080805</v>
      </c>
      <c r="B609" s="16" t="s">
        <v>568</v>
      </c>
      <c r="C609" s="17">
        <v>77</v>
      </c>
      <c r="D609" s="17">
        <v>1155</v>
      </c>
      <c r="E609" s="18">
        <f t="shared" si="11"/>
        <v>1400</v>
      </c>
    </row>
    <row r="610" ht="13.5" spans="1:5">
      <c r="A610" s="16">
        <v>2080806</v>
      </c>
      <c r="B610" s="16" t="s">
        <v>569</v>
      </c>
      <c r="C610" s="17">
        <v>0</v>
      </c>
      <c r="D610" s="17">
        <v>0</v>
      </c>
      <c r="E610" s="18">
        <f t="shared" si="11"/>
        <v>0</v>
      </c>
    </row>
    <row r="611" ht="13.5" spans="1:5">
      <c r="A611" s="16">
        <v>2080899</v>
      </c>
      <c r="B611" s="16" t="s">
        <v>570</v>
      </c>
      <c r="C611" s="17">
        <v>5339</v>
      </c>
      <c r="D611" s="17">
        <v>9309.581695</v>
      </c>
      <c r="E611" s="18">
        <f t="shared" si="11"/>
        <v>74.4</v>
      </c>
    </row>
    <row r="612" ht="13.5" spans="1:5">
      <c r="A612" s="12">
        <v>20809</v>
      </c>
      <c r="B612" s="13" t="s">
        <v>571</v>
      </c>
      <c r="C612" s="14">
        <f>SUM(C613:C618)</f>
        <v>646</v>
      </c>
      <c r="D612" s="14">
        <f>SUM(D613:D618)</f>
        <v>2653.640888</v>
      </c>
      <c r="E612" s="15">
        <f t="shared" si="11"/>
        <v>310.8</v>
      </c>
    </row>
    <row r="613" ht="13.5" spans="1:5">
      <c r="A613" s="16">
        <v>2080901</v>
      </c>
      <c r="B613" s="16" t="s">
        <v>572</v>
      </c>
      <c r="C613" s="17">
        <v>347</v>
      </c>
      <c r="D613" s="17">
        <v>771.99</v>
      </c>
      <c r="E613" s="18">
        <f t="shared" si="11"/>
        <v>122.5</v>
      </c>
    </row>
    <row r="614" ht="13.5" spans="1:5">
      <c r="A614" s="16">
        <v>2080902</v>
      </c>
      <c r="B614" s="16" t="s">
        <v>573</v>
      </c>
      <c r="C614" s="17">
        <v>125</v>
      </c>
      <c r="D614" s="17">
        <v>35.570888</v>
      </c>
      <c r="E614" s="18">
        <f t="shared" si="11"/>
        <v>-71.5</v>
      </c>
    </row>
    <row r="615" ht="13.5" spans="1:5">
      <c r="A615" s="16">
        <v>2080903</v>
      </c>
      <c r="B615" s="16" t="s">
        <v>574</v>
      </c>
      <c r="C615" s="17">
        <v>4</v>
      </c>
      <c r="D615" s="17">
        <v>3.7</v>
      </c>
      <c r="E615" s="18">
        <f t="shared" si="11"/>
        <v>-7.5</v>
      </c>
    </row>
    <row r="616" ht="13.5" spans="1:5">
      <c r="A616" s="16">
        <v>2080904</v>
      </c>
      <c r="B616" s="16" t="s">
        <v>575</v>
      </c>
      <c r="C616" s="17">
        <v>10</v>
      </c>
      <c r="D616" s="17">
        <v>10.38</v>
      </c>
      <c r="E616" s="18">
        <f t="shared" si="11"/>
        <v>3.8</v>
      </c>
    </row>
    <row r="617" ht="13.5" spans="1:5">
      <c r="A617" s="16">
        <v>2080905</v>
      </c>
      <c r="B617" s="16" t="s">
        <v>576</v>
      </c>
      <c r="C617" s="17">
        <v>0</v>
      </c>
      <c r="D617" s="17">
        <v>0</v>
      </c>
      <c r="E617" s="18">
        <f t="shared" si="11"/>
        <v>0</v>
      </c>
    </row>
    <row r="618" ht="13.5" spans="1:5">
      <c r="A618" s="16">
        <v>2080999</v>
      </c>
      <c r="B618" s="16" t="s">
        <v>577</v>
      </c>
      <c r="C618" s="17">
        <v>160</v>
      </c>
      <c r="D618" s="17">
        <v>1832</v>
      </c>
      <c r="E618" s="18">
        <f t="shared" si="11"/>
        <v>1045</v>
      </c>
    </row>
    <row r="619" ht="13.5" spans="1:5">
      <c r="A619" s="12">
        <v>20810</v>
      </c>
      <c r="B619" s="13" t="s">
        <v>578</v>
      </c>
      <c r="C619" s="14">
        <f>SUM(C620:C626)</f>
        <v>1165</v>
      </c>
      <c r="D619" s="14">
        <f>SUM(D620:D626)</f>
        <v>1256.2862</v>
      </c>
      <c r="E619" s="15">
        <f t="shared" si="11"/>
        <v>7.8</v>
      </c>
    </row>
    <row r="620" ht="13.5" spans="1:5">
      <c r="A620" s="16">
        <v>2081001</v>
      </c>
      <c r="B620" s="16" t="s">
        <v>579</v>
      </c>
      <c r="C620" s="17">
        <v>0</v>
      </c>
      <c r="D620" s="17">
        <v>0</v>
      </c>
      <c r="E620" s="18">
        <f t="shared" si="11"/>
        <v>0</v>
      </c>
    </row>
    <row r="621" ht="13.5" spans="1:5">
      <c r="A621" s="16">
        <v>2081002</v>
      </c>
      <c r="B621" s="16" t="s">
        <v>580</v>
      </c>
      <c r="C621" s="17">
        <v>538</v>
      </c>
      <c r="D621" s="17">
        <v>0</v>
      </c>
      <c r="E621" s="18">
        <f t="shared" si="11"/>
        <v>-100</v>
      </c>
    </row>
    <row r="622" ht="13.5" spans="1:5">
      <c r="A622" s="16">
        <v>2081003</v>
      </c>
      <c r="B622" s="16" t="s">
        <v>581</v>
      </c>
      <c r="C622" s="17">
        <v>0</v>
      </c>
      <c r="D622" s="17">
        <v>0</v>
      </c>
      <c r="E622" s="18">
        <f t="shared" si="11"/>
        <v>0</v>
      </c>
    </row>
    <row r="623" ht="13.5" spans="1:5">
      <c r="A623" s="16">
        <v>2081004</v>
      </c>
      <c r="B623" s="16" t="s">
        <v>582</v>
      </c>
      <c r="C623" s="17">
        <v>615</v>
      </c>
      <c r="D623" s="17">
        <v>1020.077</v>
      </c>
      <c r="E623" s="18">
        <f t="shared" si="11"/>
        <v>65.9</v>
      </c>
    </row>
    <row r="624" ht="13.5" spans="1:5">
      <c r="A624" s="16">
        <v>2081005</v>
      </c>
      <c r="B624" s="16" t="s">
        <v>583</v>
      </c>
      <c r="C624" s="17">
        <v>0</v>
      </c>
      <c r="D624" s="17">
        <v>195.2092</v>
      </c>
      <c r="E624" s="18">
        <f t="shared" si="11"/>
        <v>0</v>
      </c>
    </row>
    <row r="625" ht="13.5" spans="1:5">
      <c r="A625" s="16">
        <v>2081006</v>
      </c>
      <c r="B625" s="16" t="s">
        <v>584</v>
      </c>
      <c r="C625" s="17">
        <v>0</v>
      </c>
      <c r="D625" s="17">
        <v>20</v>
      </c>
      <c r="E625" s="18">
        <f t="shared" si="11"/>
        <v>0</v>
      </c>
    </row>
    <row r="626" ht="13.5" spans="1:5">
      <c r="A626" s="16">
        <v>2081099</v>
      </c>
      <c r="B626" s="16" t="s">
        <v>585</v>
      </c>
      <c r="C626" s="17">
        <v>12</v>
      </c>
      <c r="D626" s="17">
        <v>21</v>
      </c>
      <c r="E626" s="18">
        <f t="shared" si="11"/>
        <v>75</v>
      </c>
    </row>
    <row r="627" ht="13.5" spans="1:5">
      <c r="A627" s="12">
        <v>20811</v>
      </c>
      <c r="B627" s="13" t="s">
        <v>586</v>
      </c>
      <c r="C627" s="14">
        <f>SUM(C628:C635)</f>
        <v>2600</v>
      </c>
      <c r="D627" s="14">
        <f>SUM(D628:D635)</f>
        <v>2932.787013</v>
      </c>
      <c r="E627" s="15">
        <f t="shared" si="11"/>
        <v>12.8</v>
      </c>
    </row>
    <row r="628" ht="13.5" spans="1:5">
      <c r="A628" s="16">
        <v>2081101</v>
      </c>
      <c r="B628" s="16" t="s">
        <v>157</v>
      </c>
      <c r="C628" s="17">
        <v>90</v>
      </c>
      <c r="D628" s="17">
        <v>84.125613</v>
      </c>
      <c r="E628" s="18">
        <f t="shared" si="11"/>
        <v>-6.5</v>
      </c>
    </row>
    <row r="629" ht="13.5" spans="1:5">
      <c r="A629" s="16">
        <v>2081102</v>
      </c>
      <c r="B629" s="16" t="s">
        <v>158</v>
      </c>
      <c r="C629" s="17">
        <v>0</v>
      </c>
      <c r="D629" s="17">
        <v>0</v>
      </c>
      <c r="E629" s="18">
        <f t="shared" si="11"/>
        <v>0</v>
      </c>
    </row>
    <row r="630" ht="13.5" spans="1:5">
      <c r="A630" s="16">
        <v>2081103</v>
      </c>
      <c r="B630" s="16" t="s">
        <v>159</v>
      </c>
      <c r="C630" s="17">
        <v>0</v>
      </c>
      <c r="D630" s="17">
        <v>0</v>
      </c>
      <c r="E630" s="18">
        <f t="shared" si="11"/>
        <v>0</v>
      </c>
    </row>
    <row r="631" ht="13.5" spans="1:5">
      <c r="A631" s="16">
        <v>2081104</v>
      </c>
      <c r="B631" s="16" t="s">
        <v>587</v>
      </c>
      <c r="C631" s="17">
        <v>330</v>
      </c>
      <c r="D631" s="17">
        <v>360</v>
      </c>
      <c r="E631" s="18">
        <f t="shared" si="11"/>
        <v>9.1</v>
      </c>
    </row>
    <row r="632" ht="13.5" spans="1:5">
      <c r="A632" s="16">
        <v>2081105</v>
      </c>
      <c r="B632" s="16" t="s">
        <v>588</v>
      </c>
      <c r="C632" s="17">
        <v>20</v>
      </c>
      <c r="D632" s="17">
        <v>24.0014</v>
      </c>
      <c r="E632" s="18">
        <f t="shared" si="11"/>
        <v>20</v>
      </c>
    </row>
    <row r="633" ht="13.5" spans="1:5">
      <c r="A633" s="16">
        <v>2081106</v>
      </c>
      <c r="B633" s="16" t="s">
        <v>589</v>
      </c>
      <c r="C633" s="17">
        <v>0</v>
      </c>
      <c r="D633" s="17">
        <v>0</v>
      </c>
      <c r="E633" s="18">
        <f t="shared" si="11"/>
        <v>0</v>
      </c>
    </row>
    <row r="634" ht="13.5" spans="1:5">
      <c r="A634" s="16">
        <v>2081107</v>
      </c>
      <c r="B634" s="16" t="s">
        <v>590</v>
      </c>
      <c r="C634" s="17">
        <v>2021</v>
      </c>
      <c r="D634" s="17">
        <v>2464.66</v>
      </c>
      <c r="E634" s="18">
        <f t="shared" si="11"/>
        <v>22</v>
      </c>
    </row>
    <row r="635" ht="13.5" spans="1:5">
      <c r="A635" s="16">
        <v>2081199</v>
      </c>
      <c r="B635" s="16" t="s">
        <v>591</v>
      </c>
      <c r="C635" s="17">
        <v>139</v>
      </c>
      <c r="D635" s="17">
        <v>0</v>
      </c>
      <c r="E635" s="18">
        <f t="shared" si="11"/>
        <v>-100</v>
      </c>
    </row>
    <row r="636" ht="13.5" spans="1:5">
      <c r="A636" s="12">
        <v>20816</v>
      </c>
      <c r="B636" s="13" t="s">
        <v>592</v>
      </c>
      <c r="C636" s="14">
        <f>SUM(C637:C640)</f>
        <v>8</v>
      </c>
      <c r="D636" s="14">
        <f>SUM(D637:D640)</f>
        <v>66.221558</v>
      </c>
      <c r="E636" s="15">
        <f t="shared" si="11"/>
        <v>727.8</v>
      </c>
    </row>
    <row r="637" ht="13.5" spans="1:5">
      <c r="A637" s="16">
        <v>2081601</v>
      </c>
      <c r="B637" s="16" t="s">
        <v>157</v>
      </c>
      <c r="C637" s="17">
        <v>8</v>
      </c>
      <c r="D637" s="17">
        <v>66.221558</v>
      </c>
      <c r="E637" s="18">
        <f t="shared" si="11"/>
        <v>727.8</v>
      </c>
    </row>
    <row r="638" ht="13.5" spans="1:5">
      <c r="A638" s="16">
        <v>2081602</v>
      </c>
      <c r="B638" s="16" t="s">
        <v>158</v>
      </c>
      <c r="C638" s="17">
        <v>0</v>
      </c>
      <c r="D638" s="17">
        <v>0</v>
      </c>
      <c r="E638" s="18">
        <f t="shared" si="11"/>
        <v>0</v>
      </c>
    </row>
    <row r="639" ht="13.5" spans="1:5">
      <c r="A639" s="16">
        <v>2081603</v>
      </c>
      <c r="B639" s="16" t="s">
        <v>159</v>
      </c>
      <c r="C639" s="17">
        <v>0</v>
      </c>
      <c r="D639" s="17">
        <v>0</v>
      </c>
      <c r="E639" s="18">
        <f t="shared" si="11"/>
        <v>0</v>
      </c>
    </row>
    <row r="640" ht="13.5" spans="1:5">
      <c r="A640" s="16">
        <v>2081699</v>
      </c>
      <c r="B640" s="16" t="s">
        <v>593</v>
      </c>
      <c r="C640" s="17">
        <v>0</v>
      </c>
      <c r="D640" s="17">
        <v>0</v>
      </c>
      <c r="E640" s="18">
        <f t="shared" si="11"/>
        <v>0</v>
      </c>
    </row>
    <row r="641" ht="13.5" spans="1:5">
      <c r="A641" s="12">
        <v>20819</v>
      </c>
      <c r="B641" s="13" t="s">
        <v>594</v>
      </c>
      <c r="C641" s="14">
        <f>SUM(C642:C643)</f>
        <v>0</v>
      </c>
      <c r="D641" s="14">
        <f>SUM(D642:D643)</f>
        <v>0</v>
      </c>
      <c r="E641" s="15">
        <f t="shared" si="11"/>
        <v>0</v>
      </c>
    </row>
    <row r="642" ht="13.5" spans="1:5">
      <c r="A642" s="16">
        <v>2081901</v>
      </c>
      <c r="B642" s="16" t="s">
        <v>595</v>
      </c>
      <c r="C642" s="17">
        <v>0</v>
      </c>
      <c r="D642" s="17">
        <v>0</v>
      </c>
      <c r="E642" s="18">
        <f t="shared" si="11"/>
        <v>0</v>
      </c>
    </row>
    <row r="643" ht="13.5" spans="1:5">
      <c r="A643" s="16">
        <v>2081902</v>
      </c>
      <c r="B643" s="16" t="s">
        <v>596</v>
      </c>
      <c r="C643" s="17">
        <v>0</v>
      </c>
      <c r="D643" s="17">
        <v>0</v>
      </c>
      <c r="E643" s="18">
        <f t="shared" si="11"/>
        <v>0</v>
      </c>
    </row>
    <row r="644" ht="13.5" spans="1:5">
      <c r="A644" s="12">
        <v>20820</v>
      </c>
      <c r="B644" s="13" t="s">
        <v>597</v>
      </c>
      <c r="C644" s="14">
        <f>SUM(C645:C646)</f>
        <v>55</v>
      </c>
      <c r="D644" s="14">
        <f>SUM(D645:D646)</f>
        <v>0</v>
      </c>
      <c r="E644" s="15">
        <f t="shared" si="11"/>
        <v>-100</v>
      </c>
    </row>
    <row r="645" ht="13.5" spans="1:5">
      <c r="A645" s="16">
        <v>2082001</v>
      </c>
      <c r="B645" s="16" t="s">
        <v>598</v>
      </c>
      <c r="C645" s="17">
        <v>55</v>
      </c>
      <c r="D645" s="17">
        <v>0</v>
      </c>
      <c r="E645" s="18">
        <f t="shared" si="11"/>
        <v>-100</v>
      </c>
    </row>
    <row r="646" ht="13.5" spans="1:5">
      <c r="A646" s="16">
        <v>2082002</v>
      </c>
      <c r="B646" s="16" t="s">
        <v>599</v>
      </c>
      <c r="C646" s="17">
        <v>0</v>
      </c>
      <c r="D646" s="17">
        <v>0</v>
      </c>
      <c r="E646" s="18">
        <f t="shared" si="11"/>
        <v>0</v>
      </c>
    </row>
    <row r="647" ht="13.5" spans="1:5">
      <c r="A647" s="12">
        <v>20821</v>
      </c>
      <c r="B647" s="13" t="s">
        <v>600</v>
      </c>
      <c r="C647" s="14">
        <f>SUM(C648:C649)</f>
        <v>0</v>
      </c>
      <c r="D647" s="14">
        <f>SUM(D648:D649)</f>
        <v>0</v>
      </c>
      <c r="E647" s="15">
        <f t="shared" si="11"/>
        <v>0</v>
      </c>
    </row>
    <row r="648" ht="13.5" spans="1:5">
      <c r="A648" s="16">
        <v>2082101</v>
      </c>
      <c r="B648" s="16" t="s">
        <v>601</v>
      </c>
      <c r="C648" s="17">
        <v>0</v>
      </c>
      <c r="D648" s="17">
        <v>0</v>
      </c>
      <c r="E648" s="18">
        <f t="shared" ref="E648:E711" si="12">ROUND(IF(C648=0,0,(D648/C648-1)*100),1)</f>
        <v>0</v>
      </c>
    </row>
    <row r="649" ht="13.5" spans="1:5">
      <c r="A649" s="16">
        <v>2082102</v>
      </c>
      <c r="B649" s="16" t="s">
        <v>602</v>
      </c>
      <c r="C649" s="17">
        <v>0</v>
      </c>
      <c r="D649" s="17">
        <v>0</v>
      </c>
      <c r="E649" s="18">
        <f t="shared" si="12"/>
        <v>0</v>
      </c>
    </row>
    <row r="650" ht="13.5" spans="1:5">
      <c r="A650" s="12">
        <v>20824</v>
      </c>
      <c r="B650" s="13" t="s">
        <v>603</v>
      </c>
      <c r="C650" s="14">
        <f>SUM(C651:C652)</f>
        <v>0</v>
      </c>
      <c r="D650" s="14">
        <f>SUM(D651:D652)</f>
        <v>0</v>
      </c>
      <c r="E650" s="15">
        <f t="shared" si="12"/>
        <v>0</v>
      </c>
    </row>
    <row r="651" ht="13.5" spans="1:5">
      <c r="A651" s="16">
        <v>2082401</v>
      </c>
      <c r="B651" s="16" t="s">
        <v>604</v>
      </c>
      <c r="C651" s="17">
        <v>0</v>
      </c>
      <c r="D651" s="17">
        <v>0</v>
      </c>
      <c r="E651" s="18">
        <f t="shared" si="12"/>
        <v>0</v>
      </c>
    </row>
    <row r="652" ht="13.5" spans="1:5">
      <c r="A652" s="16">
        <v>2082402</v>
      </c>
      <c r="B652" s="16" t="s">
        <v>605</v>
      </c>
      <c r="C652" s="17">
        <v>0</v>
      </c>
      <c r="D652" s="17">
        <v>0</v>
      </c>
      <c r="E652" s="18">
        <f t="shared" si="12"/>
        <v>0</v>
      </c>
    </row>
    <row r="653" ht="13.5" spans="1:5">
      <c r="A653" s="12">
        <v>20825</v>
      </c>
      <c r="B653" s="13" t="s">
        <v>606</v>
      </c>
      <c r="C653" s="14">
        <f>SUM(C654:C655)</f>
        <v>83</v>
      </c>
      <c r="D653" s="14">
        <f>SUM(D654:D655)</f>
        <v>265.8216</v>
      </c>
      <c r="E653" s="15">
        <f t="shared" si="12"/>
        <v>220.3</v>
      </c>
    </row>
    <row r="654" ht="13.5" spans="1:5">
      <c r="A654" s="16">
        <v>2082501</v>
      </c>
      <c r="B654" s="16" t="s">
        <v>607</v>
      </c>
      <c r="C654" s="17">
        <v>0</v>
      </c>
      <c r="D654" s="17">
        <v>0</v>
      </c>
      <c r="E654" s="18">
        <f t="shared" si="12"/>
        <v>0</v>
      </c>
    </row>
    <row r="655" ht="13.5" spans="1:5">
      <c r="A655" s="16">
        <v>2082502</v>
      </c>
      <c r="B655" s="16" t="s">
        <v>608</v>
      </c>
      <c r="C655" s="17">
        <v>83</v>
      </c>
      <c r="D655" s="17">
        <v>265.8216</v>
      </c>
      <c r="E655" s="18">
        <f t="shared" si="12"/>
        <v>220.3</v>
      </c>
    </row>
    <row r="656" ht="13.5" spans="1:5">
      <c r="A656" s="12">
        <v>20826</v>
      </c>
      <c r="B656" s="13" t="s">
        <v>609</v>
      </c>
      <c r="C656" s="14">
        <f>SUM(C657:C659)</f>
        <v>24853</v>
      </c>
      <c r="D656" s="14">
        <f>SUM(D657:D659)</f>
        <v>31298.72</v>
      </c>
      <c r="E656" s="15">
        <f t="shared" si="12"/>
        <v>25.9</v>
      </c>
    </row>
    <row r="657" ht="13.5" spans="1:5">
      <c r="A657" s="16">
        <v>2082601</v>
      </c>
      <c r="B657" s="16" t="s">
        <v>610</v>
      </c>
      <c r="C657" s="17">
        <v>4208</v>
      </c>
      <c r="D657" s="17">
        <v>9708</v>
      </c>
      <c r="E657" s="18">
        <f t="shared" si="12"/>
        <v>130.7</v>
      </c>
    </row>
    <row r="658" ht="13.5" spans="1:5">
      <c r="A658" s="16">
        <v>2082602</v>
      </c>
      <c r="B658" s="16" t="s">
        <v>611</v>
      </c>
      <c r="C658" s="17">
        <v>20645</v>
      </c>
      <c r="D658" s="17">
        <v>21581.6</v>
      </c>
      <c r="E658" s="18">
        <f t="shared" si="12"/>
        <v>4.5</v>
      </c>
    </row>
    <row r="659" ht="13.5" spans="1:5">
      <c r="A659" s="16">
        <v>2082699</v>
      </c>
      <c r="B659" s="16" t="s">
        <v>612</v>
      </c>
      <c r="C659" s="17">
        <v>0</v>
      </c>
      <c r="D659" s="17">
        <v>9.12</v>
      </c>
      <c r="E659" s="18">
        <f t="shared" si="12"/>
        <v>0</v>
      </c>
    </row>
    <row r="660" ht="13.5" spans="1:5">
      <c r="A660" s="12">
        <v>20827</v>
      </c>
      <c r="B660" s="13" t="s">
        <v>613</v>
      </c>
      <c r="C660" s="14">
        <f>SUM(C661:C663)</f>
        <v>239</v>
      </c>
      <c r="D660" s="14">
        <f>SUM(D661:D663)</f>
        <v>122</v>
      </c>
      <c r="E660" s="15">
        <f t="shared" si="12"/>
        <v>-49</v>
      </c>
    </row>
    <row r="661" ht="13.5" spans="1:5">
      <c r="A661" s="16">
        <v>2082701</v>
      </c>
      <c r="B661" s="16" t="s">
        <v>614</v>
      </c>
      <c r="C661" s="17">
        <v>0</v>
      </c>
      <c r="D661" s="17">
        <v>0</v>
      </c>
      <c r="E661" s="18">
        <f t="shared" si="12"/>
        <v>0</v>
      </c>
    </row>
    <row r="662" ht="13.5" spans="1:5">
      <c r="A662" s="16">
        <v>2082702</v>
      </c>
      <c r="B662" s="16" t="s">
        <v>615</v>
      </c>
      <c r="C662" s="17">
        <v>239</v>
      </c>
      <c r="D662" s="17">
        <v>62</v>
      </c>
      <c r="E662" s="18">
        <f t="shared" si="12"/>
        <v>-74.1</v>
      </c>
    </row>
    <row r="663" ht="13.5" spans="1:5">
      <c r="A663" s="16">
        <v>2082799</v>
      </c>
      <c r="B663" s="16" t="s">
        <v>616</v>
      </c>
      <c r="C663" s="17">
        <v>0</v>
      </c>
      <c r="D663" s="17">
        <v>60</v>
      </c>
      <c r="E663" s="18">
        <f t="shared" si="12"/>
        <v>0</v>
      </c>
    </row>
    <row r="664" ht="13.5" spans="1:5">
      <c r="A664" s="12">
        <v>20828</v>
      </c>
      <c r="B664" s="13" t="s">
        <v>617</v>
      </c>
      <c r="C664" s="14">
        <f>SUM(C665:C671)</f>
        <v>236</v>
      </c>
      <c r="D664" s="14">
        <f>SUM(D665:D671)</f>
        <v>195.735054</v>
      </c>
      <c r="E664" s="15">
        <f t="shared" si="12"/>
        <v>-17.1</v>
      </c>
    </row>
    <row r="665" ht="13.5" spans="1:5">
      <c r="A665" s="16">
        <v>2082801</v>
      </c>
      <c r="B665" s="16" t="s">
        <v>157</v>
      </c>
      <c r="C665" s="17">
        <v>181</v>
      </c>
      <c r="D665" s="17">
        <v>195.735054</v>
      </c>
      <c r="E665" s="18">
        <f t="shared" si="12"/>
        <v>8.1</v>
      </c>
    </row>
    <row r="666" ht="13.5" spans="1:5">
      <c r="A666" s="16">
        <v>2082802</v>
      </c>
      <c r="B666" s="16" t="s">
        <v>158</v>
      </c>
      <c r="C666" s="17">
        <v>0</v>
      </c>
      <c r="D666" s="17">
        <v>0</v>
      </c>
      <c r="E666" s="18">
        <f t="shared" si="12"/>
        <v>0</v>
      </c>
    </row>
    <row r="667" ht="13.5" spans="1:5">
      <c r="A667" s="16">
        <v>2082803</v>
      </c>
      <c r="B667" s="16" t="s">
        <v>159</v>
      </c>
      <c r="C667" s="17">
        <v>0</v>
      </c>
      <c r="D667" s="17">
        <v>0</v>
      </c>
      <c r="E667" s="18">
        <f t="shared" si="12"/>
        <v>0</v>
      </c>
    </row>
    <row r="668" ht="13.5" spans="1:5">
      <c r="A668" s="16">
        <v>2082804</v>
      </c>
      <c r="B668" s="16" t="s">
        <v>618</v>
      </c>
      <c r="C668" s="17">
        <v>0</v>
      </c>
      <c r="D668" s="17">
        <v>0</v>
      </c>
      <c r="E668" s="18">
        <f t="shared" si="12"/>
        <v>0</v>
      </c>
    </row>
    <row r="669" ht="13.5" spans="1:5">
      <c r="A669" s="16">
        <v>2082805</v>
      </c>
      <c r="B669" s="16" t="s">
        <v>619</v>
      </c>
      <c r="C669" s="17">
        <v>0</v>
      </c>
      <c r="D669" s="17">
        <v>0</v>
      </c>
      <c r="E669" s="18">
        <f t="shared" si="12"/>
        <v>0</v>
      </c>
    </row>
    <row r="670" ht="13.5" spans="1:5">
      <c r="A670" s="16">
        <v>2082850</v>
      </c>
      <c r="B670" s="16" t="s">
        <v>166</v>
      </c>
      <c r="C670" s="17">
        <v>0</v>
      </c>
      <c r="D670" s="17">
        <v>0</v>
      </c>
      <c r="E670" s="18">
        <f t="shared" si="12"/>
        <v>0</v>
      </c>
    </row>
    <row r="671" ht="13.5" spans="1:5">
      <c r="A671" s="16">
        <v>2082899</v>
      </c>
      <c r="B671" s="16" t="s">
        <v>620</v>
      </c>
      <c r="C671" s="17">
        <v>55</v>
      </c>
      <c r="D671" s="17">
        <v>0</v>
      </c>
      <c r="E671" s="18">
        <f t="shared" si="12"/>
        <v>-100</v>
      </c>
    </row>
    <row r="672" ht="13.5" spans="1:5">
      <c r="A672" s="12">
        <v>20830</v>
      </c>
      <c r="B672" s="13" t="s">
        <v>621</v>
      </c>
      <c r="C672" s="14">
        <f>SUM(C673:C674)</f>
        <v>0</v>
      </c>
      <c r="D672" s="14">
        <f>SUM(D673:D674)</f>
        <v>0</v>
      </c>
      <c r="E672" s="15">
        <f t="shared" si="12"/>
        <v>0</v>
      </c>
    </row>
    <row r="673" ht="13.5" spans="1:5">
      <c r="A673" s="16">
        <v>2083001</v>
      </c>
      <c r="B673" s="16" t="s">
        <v>622</v>
      </c>
      <c r="C673" s="17">
        <v>0</v>
      </c>
      <c r="D673" s="17">
        <v>0</v>
      </c>
      <c r="E673" s="18">
        <f t="shared" si="12"/>
        <v>0</v>
      </c>
    </row>
    <row r="674" ht="13.5" spans="1:5">
      <c r="A674" s="16">
        <v>2083099</v>
      </c>
      <c r="B674" s="16" t="s">
        <v>623</v>
      </c>
      <c r="C674" s="17">
        <v>0</v>
      </c>
      <c r="D674" s="17">
        <v>0</v>
      </c>
      <c r="E674" s="18">
        <f t="shared" si="12"/>
        <v>0</v>
      </c>
    </row>
    <row r="675" ht="13.5" spans="1:5">
      <c r="A675" s="12">
        <v>20899</v>
      </c>
      <c r="B675" s="13" t="s">
        <v>624</v>
      </c>
      <c r="C675" s="14">
        <f>C676</f>
        <v>25928</v>
      </c>
      <c r="D675" s="14">
        <f>D676</f>
        <v>27745.3324</v>
      </c>
      <c r="E675" s="15">
        <f t="shared" si="12"/>
        <v>7</v>
      </c>
    </row>
    <row r="676" ht="13.5" spans="1:5">
      <c r="A676" s="16">
        <v>2089999</v>
      </c>
      <c r="B676" s="16" t="s">
        <v>625</v>
      </c>
      <c r="C676" s="17">
        <v>25928</v>
      </c>
      <c r="D676" s="17">
        <v>27745.3324</v>
      </c>
      <c r="E676" s="18">
        <f t="shared" si="12"/>
        <v>7</v>
      </c>
    </row>
    <row r="677" ht="13.5" spans="1:5">
      <c r="A677" s="12">
        <v>210</v>
      </c>
      <c r="B677" s="13" t="s">
        <v>126</v>
      </c>
      <c r="C677" s="14">
        <f>C678+C683+C697+C701+C713+C716+C720+C725+C729+C733+C736+C745+C747</f>
        <v>41429</v>
      </c>
      <c r="D677" s="14">
        <f>D678+D683+D697+D701+D713+D716+D720+D725+D729+D733+D736+D745+D747</f>
        <v>47757.5650786</v>
      </c>
      <c r="E677" s="15">
        <f t="shared" si="12"/>
        <v>15.3</v>
      </c>
    </row>
    <row r="678" ht="13.5" spans="1:5">
      <c r="A678" s="12">
        <v>21001</v>
      </c>
      <c r="B678" s="13" t="s">
        <v>626</v>
      </c>
      <c r="C678" s="14">
        <f>SUM(C679:C682)</f>
        <v>4908</v>
      </c>
      <c r="D678" s="14">
        <f>SUM(D679:D682)</f>
        <v>936.013446</v>
      </c>
      <c r="E678" s="15">
        <f t="shared" si="12"/>
        <v>-80.9</v>
      </c>
    </row>
    <row r="679" ht="13.5" spans="1:5">
      <c r="A679" s="16">
        <v>2100101</v>
      </c>
      <c r="B679" s="16" t="s">
        <v>157</v>
      </c>
      <c r="C679" s="17">
        <v>4908</v>
      </c>
      <c r="D679" s="17">
        <v>936.013446</v>
      </c>
      <c r="E679" s="18">
        <f t="shared" si="12"/>
        <v>-80.9</v>
      </c>
    </row>
    <row r="680" ht="13.5" spans="1:5">
      <c r="A680" s="16">
        <v>2100102</v>
      </c>
      <c r="B680" s="16" t="s">
        <v>158</v>
      </c>
      <c r="C680" s="17">
        <v>0</v>
      </c>
      <c r="D680" s="17">
        <v>0</v>
      </c>
      <c r="E680" s="18">
        <f t="shared" si="12"/>
        <v>0</v>
      </c>
    </row>
    <row r="681" ht="13.5" spans="1:5">
      <c r="A681" s="16">
        <v>2100103</v>
      </c>
      <c r="B681" s="16" t="s">
        <v>159</v>
      </c>
      <c r="C681" s="17">
        <v>0</v>
      </c>
      <c r="D681" s="17">
        <v>0</v>
      </c>
      <c r="E681" s="18">
        <f t="shared" si="12"/>
        <v>0</v>
      </c>
    </row>
    <row r="682" ht="13.5" spans="1:5">
      <c r="A682" s="16">
        <v>2100199</v>
      </c>
      <c r="B682" s="16" t="s">
        <v>627</v>
      </c>
      <c r="C682" s="17">
        <v>0</v>
      </c>
      <c r="D682" s="17">
        <v>0</v>
      </c>
      <c r="E682" s="18">
        <f t="shared" si="12"/>
        <v>0</v>
      </c>
    </row>
    <row r="683" ht="13.5" spans="1:5">
      <c r="A683" s="12">
        <v>21002</v>
      </c>
      <c r="B683" s="13" t="s">
        <v>628</v>
      </c>
      <c r="C683" s="14">
        <f>SUM(C684:C696)</f>
        <v>7473</v>
      </c>
      <c r="D683" s="14">
        <f>SUM(D684:D696)</f>
        <v>5306.288</v>
      </c>
      <c r="E683" s="15">
        <f t="shared" si="12"/>
        <v>-29</v>
      </c>
    </row>
    <row r="684" ht="13.5" spans="1:5">
      <c r="A684" s="16">
        <v>2100201</v>
      </c>
      <c r="B684" s="16" t="s">
        <v>629</v>
      </c>
      <c r="C684" s="17">
        <v>839</v>
      </c>
      <c r="D684" s="17">
        <v>5001.288</v>
      </c>
      <c r="E684" s="18">
        <f t="shared" si="12"/>
        <v>496.1</v>
      </c>
    </row>
    <row r="685" ht="13.5" spans="1:5">
      <c r="A685" s="16">
        <v>2100202</v>
      </c>
      <c r="B685" s="16" t="s">
        <v>630</v>
      </c>
      <c r="C685" s="17">
        <v>274</v>
      </c>
      <c r="D685" s="17">
        <v>9</v>
      </c>
      <c r="E685" s="18">
        <f t="shared" si="12"/>
        <v>-96.7</v>
      </c>
    </row>
    <row r="686" ht="13.5" spans="1:5">
      <c r="A686" s="16">
        <v>2100203</v>
      </c>
      <c r="B686" s="16" t="s">
        <v>631</v>
      </c>
      <c r="C686" s="17">
        <v>0</v>
      </c>
      <c r="D686" s="17">
        <v>0</v>
      </c>
      <c r="E686" s="18">
        <f t="shared" si="12"/>
        <v>0</v>
      </c>
    </row>
    <row r="687" ht="13.5" spans="1:5">
      <c r="A687" s="16">
        <v>2100204</v>
      </c>
      <c r="B687" s="16" t="s">
        <v>632</v>
      </c>
      <c r="C687" s="17">
        <v>0</v>
      </c>
      <c r="D687" s="17">
        <v>0</v>
      </c>
      <c r="E687" s="18">
        <f t="shared" si="12"/>
        <v>0</v>
      </c>
    </row>
    <row r="688" ht="13.5" spans="1:5">
      <c r="A688" s="16">
        <v>2100205</v>
      </c>
      <c r="B688" s="16" t="s">
        <v>633</v>
      </c>
      <c r="C688" s="17">
        <v>0</v>
      </c>
      <c r="D688" s="17">
        <v>0</v>
      </c>
      <c r="E688" s="18">
        <f t="shared" si="12"/>
        <v>0</v>
      </c>
    </row>
    <row r="689" ht="13.5" spans="1:5">
      <c r="A689" s="16">
        <v>2100206</v>
      </c>
      <c r="B689" s="16" t="s">
        <v>634</v>
      </c>
      <c r="C689" s="17">
        <v>0</v>
      </c>
      <c r="D689" s="17">
        <v>0</v>
      </c>
      <c r="E689" s="18">
        <f t="shared" si="12"/>
        <v>0</v>
      </c>
    </row>
    <row r="690" ht="13.5" spans="1:5">
      <c r="A690" s="16">
        <v>2100207</v>
      </c>
      <c r="B690" s="16" t="s">
        <v>635</v>
      </c>
      <c r="C690" s="17">
        <v>0</v>
      </c>
      <c r="D690" s="17">
        <v>0</v>
      </c>
      <c r="E690" s="18">
        <f t="shared" si="12"/>
        <v>0</v>
      </c>
    </row>
    <row r="691" ht="13.5" spans="1:5">
      <c r="A691" s="16">
        <v>2100208</v>
      </c>
      <c r="B691" s="16" t="s">
        <v>636</v>
      </c>
      <c r="C691" s="17">
        <v>0</v>
      </c>
      <c r="D691" s="17">
        <v>0</v>
      </c>
      <c r="E691" s="18">
        <f t="shared" si="12"/>
        <v>0</v>
      </c>
    </row>
    <row r="692" ht="13.5" spans="1:5">
      <c r="A692" s="16">
        <v>2100209</v>
      </c>
      <c r="B692" s="16" t="s">
        <v>637</v>
      </c>
      <c r="C692" s="17">
        <v>0</v>
      </c>
      <c r="D692" s="17">
        <v>0</v>
      </c>
      <c r="E692" s="18">
        <f t="shared" si="12"/>
        <v>0</v>
      </c>
    </row>
    <row r="693" ht="13.5" spans="1:5">
      <c r="A693" s="16">
        <v>2100210</v>
      </c>
      <c r="B693" s="16" t="s">
        <v>638</v>
      </c>
      <c r="C693" s="17">
        <v>0</v>
      </c>
      <c r="D693" s="17">
        <v>0</v>
      </c>
      <c r="E693" s="18">
        <f t="shared" si="12"/>
        <v>0</v>
      </c>
    </row>
    <row r="694" ht="13.5" spans="1:5">
      <c r="A694" s="16">
        <v>2100211</v>
      </c>
      <c r="B694" s="16" t="s">
        <v>639</v>
      </c>
      <c r="C694" s="17">
        <v>0</v>
      </c>
      <c r="D694" s="17">
        <v>0</v>
      </c>
      <c r="E694" s="18">
        <f t="shared" si="12"/>
        <v>0</v>
      </c>
    </row>
    <row r="695" ht="13.5" spans="1:5">
      <c r="A695" s="16">
        <v>2100212</v>
      </c>
      <c r="B695" s="16" t="s">
        <v>640</v>
      </c>
      <c r="C695" s="17">
        <v>0</v>
      </c>
      <c r="D695" s="17">
        <v>0</v>
      </c>
      <c r="E695" s="18">
        <f t="shared" si="12"/>
        <v>0</v>
      </c>
    </row>
    <row r="696" ht="13.5" spans="1:5">
      <c r="A696" s="16">
        <v>2100299</v>
      </c>
      <c r="B696" s="16" t="s">
        <v>641</v>
      </c>
      <c r="C696" s="17">
        <v>6360</v>
      </c>
      <c r="D696" s="17">
        <v>296</v>
      </c>
      <c r="E696" s="18">
        <f t="shared" si="12"/>
        <v>-95.3</v>
      </c>
    </row>
    <row r="697" ht="13.5" spans="1:5">
      <c r="A697" s="12">
        <v>21003</v>
      </c>
      <c r="B697" s="13" t="s">
        <v>642</v>
      </c>
      <c r="C697" s="14">
        <f>SUM(C698:C700)</f>
        <v>4421</v>
      </c>
      <c r="D697" s="14">
        <f>SUM(D698:D700)</f>
        <v>10970.1312736</v>
      </c>
      <c r="E697" s="15">
        <f t="shared" si="12"/>
        <v>148.1</v>
      </c>
    </row>
    <row r="698" ht="13.5" spans="1:5">
      <c r="A698" s="16">
        <v>2100301</v>
      </c>
      <c r="B698" s="16" t="s">
        <v>643</v>
      </c>
      <c r="C698" s="17">
        <v>0</v>
      </c>
      <c r="D698" s="17">
        <v>0</v>
      </c>
      <c r="E698" s="18">
        <f t="shared" si="12"/>
        <v>0</v>
      </c>
    </row>
    <row r="699" ht="13.5" spans="1:5">
      <c r="A699" s="16">
        <v>2100302</v>
      </c>
      <c r="B699" s="16" t="s">
        <v>644</v>
      </c>
      <c r="C699" s="17">
        <v>2556</v>
      </c>
      <c r="D699" s="17">
        <v>9063.7412736</v>
      </c>
      <c r="E699" s="18">
        <f t="shared" si="12"/>
        <v>254.6</v>
      </c>
    </row>
    <row r="700" ht="13.5" spans="1:5">
      <c r="A700" s="16">
        <v>2100399</v>
      </c>
      <c r="B700" s="16" t="s">
        <v>645</v>
      </c>
      <c r="C700" s="17">
        <v>1865</v>
      </c>
      <c r="D700" s="17">
        <v>1906.39</v>
      </c>
      <c r="E700" s="18">
        <f t="shared" si="12"/>
        <v>2.2</v>
      </c>
    </row>
    <row r="701" ht="13.5" spans="1:5">
      <c r="A701" s="12">
        <v>21004</v>
      </c>
      <c r="B701" s="13" t="s">
        <v>646</v>
      </c>
      <c r="C701" s="14">
        <f>SUM(C702:C712)</f>
        <v>11696</v>
      </c>
      <c r="D701" s="14">
        <f>SUM(D702:D712)</f>
        <v>17316.679159</v>
      </c>
      <c r="E701" s="15">
        <f t="shared" si="12"/>
        <v>48.1</v>
      </c>
    </row>
    <row r="702" ht="13.5" spans="1:5">
      <c r="A702" s="16">
        <v>2100401</v>
      </c>
      <c r="B702" s="16" t="s">
        <v>647</v>
      </c>
      <c r="C702" s="17">
        <v>1666</v>
      </c>
      <c r="D702" s="17">
        <v>0</v>
      </c>
      <c r="E702" s="18">
        <f t="shared" si="12"/>
        <v>-100</v>
      </c>
    </row>
    <row r="703" ht="13.5" spans="1:5">
      <c r="A703" s="16">
        <v>2100402</v>
      </c>
      <c r="B703" s="16" t="s">
        <v>648</v>
      </c>
      <c r="C703" s="17">
        <v>165</v>
      </c>
      <c r="D703" s="17">
        <v>73.972285</v>
      </c>
      <c r="E703" s="18">
        <f t="shared" si="12"/>
        <v>-55.2</v>
      </c>
    </row>
    <row r="704" ht="13.5" spans="1:5">
      <c r="A704" s="16">
        <v>2100403</v>
      </c>
      <c r="B704" s="16" t="s">
        <v>649</v>
      </c>
      <c r="C704" s="17">
        <v>100</v>
      </c>
      <c r="D704" s="17">
        <v>0</v>
      </c>
      <c r="E704" s="18">
        <f t="shared" si="12"/>
        <v>-100</v>
      </c>
    </row>
    <row r="705" ht="13.5" spans="1:5">
      <c r="A705" s="16">
        <v>2100404</v>
      </c>
      <c r="B705" s="16" t="s">
        <v>650</v>
      </c>
      <c r="C705" s="17">
        <v>0</v>
      </c>
      <c r="D705" s="17">
        <v>0</v>
      </c>
      <c r="E705" s="18">
        <f t="shared" si="12"/>
        <v>0</v>
      </c>
    </row>
    <row r="706" ht="13.5" spans="1:5">
      <c r="A706" s="16">
        <v>2100405</v>
      </c>
      <c r="B706" s="16" t="s">
        <v>651</v>
      </c>
      <c r="C706" s="17">
        <v>0</v>
      </c>
      <c r="D706" s="17">
        <v>0</v>
      </c>
      <c r="E706" s="18">
        <f t="shared" si="12"/>
        <v>0</v>
      </c>
    </row>
    <row r="707" ht="13.5" spans="1:5">
      <c r="A707" s="16">
        <v>2100406</v>
      </c>
      <c r="B707" s="16" t="s">
        <v>652</v>
      </c>
      <c r="C707" s="17">
        <v>0</v>
      </c>
      <c r="D707" s="17">
        <v>0</v>
      </c>
      <c r="E707" s="18">
        <f t="shared" si="12"/>
        <v>0</v>
      </c>
    </row>
    <row r="708" ht="13.5" spans="1:5">
      <c r="A708" s="16">
        <v>2100407</v>
      </c>
      <c r="B708" s="16" t="s">
        <v>653</v>
      </c>
      <c r="C708" s="17">
        <v>626</v>
      </c>
      <c r="D708" s="17">
        <v>69.205425</v>
      </c>
      <c r="E708" s="18">
        <f t="shared" si="12"/>
        <v>-88.9</v>
      </c>
    </row>
    <row r="709" ht="13.5" spans="1:5">
      <c r="A709" s="16">
        <v>2100408</v>
      </c>
      <c r="B709" s="16" t="s">
        <v>654</v>
      </c>
      <c r="C709" s="17">
        <v>7434</v>
      </c>
      <c r="D709" s="17">
        <v>12251.709449</v>
      </c>
      <c r="E709" s="18">
        <f t="shared" si="12"/>
        <v>64.8</v>
      </c>
    </row>
    <row r="710" ht="13.5" spans="1:5">
      <c r="A710" s="16">
        <v>2100409</v>
      </c>
      <c r="B710" s="16" t="s">
        <v>655</v>
      </c>
      <c r="C710" s="17">
        <v>1421</v>
      </c>
      <c r="D710" s="17">
        <v>2989.2</v>
      </c>
      <c r="E710" s="18">
        <f t="shared" si="12"/>
        <v>110.4</v>
      </c>
    </row>
    <row r="711" ht="13.5" spans="1:5">
      <c r="A711" s="16">
        <v>2100410</v>
      </c>
      <c r="B711" s="16" t="s">
        <v>656</v>
      </c>
      <c r="C711" s="17">
        <v>0</v>
      </c>
      <c r="D711" s="17">
        <v>0</v>
      </c>
      <c r="E711" s="18">
        <f t="shared" si="12"/>
        <v>0</v>
      </c>
    </row>
    <row r="712" ht="13.5" spans="1:5">
      <c r="A712" s="16">
        <v>2100499</v>
      </c>
      <c r="B712" s="16" t="s">
        <v>657</v>
      </c>
      <c r="C712" s="17">
        <v>284</v>
      </c>
      <c r="D712" s="17">
        <v>1932.592</v>
      </c>
      <c r="E712" s="18">
        <f t="shared" ref="E712:E775" si="13">ROUND(IF(C712=0,0,(D712/C712-1)*100),1)</f>
        <v>580.5</v>
      </c>
    </row>
    <row r="713" ht="13.5" spans="1:5">
      <c r="A713" s="12">
        <v>21006</v>
      </c>
      <c r="B713" s="13" t="s">
        <v>658</v>
      </c>
      <c r="C713" s="14">
        <f>SUM(C714:C715)</f>
        <v>0</v>
      </c>
      <c r="D713" s="14">
        <f>SUM(D714:D715)</f>
        <v>114.5</v>
      </c>
      <c r="E713" s="15">
        <f t="shared" si="13"/>
        <v>0</v>
      </c>
    </row>
    <row r="714" ht="13.5" spans="1:5">
      <c r="A714" s="16">
        <v>2100601</v>
      </c>
      <c r="B714" s="16" t="s">
        <v>659</v>
      </c>
      <c r="C714" s="17">
        <v>0</v>
      </c>
      <c r="D714" s="17">
        <v>0</v>
      </c>
      <c r="E714" s="18">
        <f t="shared" si="13"/>
        <v>0</v>
      </c>
    </row>
    <row r="715" ht="13.5" spans="1:5">
      <c r="A715" s="16">
        <v>2100699</v>
      </c>
      <c r="B715" s="16" t="s">
        <v>660</v>
      </c>
      <c r="C715" s="17">
        <v>0</v>
      </c>
      <c r="D715" s="17">
        <v>114.5</v>
      </c>
      <c r="E715" s="18">
        <f t="shared" si="13"/>
        <v>0</v>
      </c>
    </row>
    <row r="716" ht="13.5" spans="1:5">
      <c r="A716" s="12">
        <v>21007</v>
      </c>
      <c r="B716" s="13" t="s">
        <v>661</v>
      </c>
      <c r="C716" s="14">
        <f>SUM(C717:C719)</f>
        <v>725</v>
      </c>
      <c r="D716" s="14">
        <f>SUM(D717:D719)</f>
        <v>735.5174</v>
      </c>
      <c r="E716" s="15">
        <f t="shared" si="13"/>
        <v>1.5</v>
      </c>
    </row>
    <row r="717" ht="13.5" spans="1:5">
      <c r="A717" s="16">
        <v>2100716</v>
      </c>
      <c r="B717" s="16" t="s">
        <v>662</v>
      </c>
      <c r="C717" s="17">
        <v>60</v>
      </c>
      <c r="D717" s="17">
        <v>0</v>
      </c>
      <c r="E717" s="18">
        <f t="shared" si="13"/>
        <v>-100</v>
      </c>
    </row>
    <row r="718" ht="13.5" spans="1:5">
      <c r="A718" s="16">
        <v>2100717</v>
      </c>
      <c r="B718" s="16" t="s">
        <v>663</v>
      </c>
      <c r="C718" s="17">
        <v>88</v>
      </c>
      <c r="D718" s="17">
        <v>0</v>
      </c>
      <c r="E718" s="18">
        <f t="shared" si="13"/>
        <v>-100</v>
      </c>
    </row>
    <row r="719" ht="13.5" spans="1:5">
      <c r="A719" s="16">
        <v>2100799</v>
      </c>
      <c r="B719" s="16" t="s">
        <v>664</v>
      </c>
      <c r="C719" s="17">
        <v>577</v>
      </c>
      <c r="D719" s="17">
        <v>735.5174</v>
      </c>
      <c r="E719" s="18">
        <f t="shared" si="13"/>
        <v>27.5</v>
      </c>
    </row>
    <row r="720" ht="13.5" spans="1:5">
      <c r="A720" s="12">
        <v>21011</v>
      </c>
      <c r="B720" s="13" t="s">
        <v>665</v>
      </c>
      <c r="C720" s="14">
        <f>SUM(C721:C724)</f>
        <v>0</v>
      </c>
      <c r="D720" s="14">
        <f>SUM(D721:D724)</f>
        <v>46</v>
      </c>
      <c r="E720" s="15">
        <f t="shared" si="13"/>
        <v>0</v>
      </c>
    </row>
    <row r="721" ht="13.5" spans="1:5">
      <c r="A721" s="16">
        <v>2101101</v>
      </c>
      <c r="B721" s="16" t="s">
        <v>666</v>
      </c>
      <c r="C721" s="17">
        <v>0</v>
      </c>
      <c r="D721" s="17">
        <v>46</v>
      </c>
      <c r="E721" s="18">
        <f t="shared" si="13"/>
        <v>0</v>
      </c>
    </row>
    <row r="722" ht="13.5" spans="1:5">
      <c r="A722" s="16">
        <v>2101102</v>
      </c>
      <c r="B722" s="16" t="s">
        <v>667</v>
      </c>
      <c r="C722" s="17">
        <v>0</v>
      </c>
      <c r="D722" s="17">
        <v>0</v>
      </c>
      <c r="E722" s="18">
        <f t="shared" si="13"/>
        <v>0</v>
      </c>
    </row>
    <row r="723" ht="13.5" spans="1:5">
      <c r="A723" s="16">
        <v>2101103</v>
      </c>
      <c r="B723" s="16" t="s">
        <v>668</v>
      </c>
      <c r="C723" s="17">
        <v>0</v>
      </c>
      <c r="D723" s="17">
        <v>0</v>
      </c>
      <c r="E723" s="18">
        <f t="shared" si="13"/>
        <v>0</v>
      </c>
    </row>
    <row r="724" ht="13.5" spans="1:5">
      <c r="A724" s="16">
        <v>2101199</v>
      </c>
      <c r="B724" s="16" t="s">
        <v>669</v>
      </c>
      <c r="C724" s="17">
        <v>0</v>
      </c>
      <c r="D724" s="17">
        <v>0</v>
      </c>
      <c r="E724" s="18">
        <f t="shared" si="13"/>
        <v>0</v>
      </c>
    </row>
    <row r="725" ht="13.5" spans="1:5">
      <c r="A725" s="12">
        <v>21012</v>
      </c>
      <c r="B725" s="13" t="s">
        <v>670</v>
      </c>
      <c r="C725" s="14">
        <f>SUM(C726:C728)</f>
        <v>9233</v>
      </c>
      <c r="D725" s="14">
        <f>SUM(D726:D728)</f>
        <v>9637.11</v>
      </c>
      <c r="E725" s="15">
        <f t="shared" si="13"/>
        <v>4.4</v>
      </c>
    </row>
    <row r="726" ht="13.5" spans="1:5">
      <c r="A726" s="16">
        <v>2101201</v>
      </c>
      <c r="B726" s="16" t="s">
        <v>671</v>
      </c>
      <c r="C726" s="17">
        <v>3688</v>
      </c>
      <c r="D726" s="17">
        <v>4822.9</v>
      </c>
      <c r="E726" s="18">
        <f t="shared" si="13"/>
        <v>30.8</v>
      </c>
    </row>
    <row r="727" ht="13.5" spans="1:5">
      <c r="A727" s="16">
        <v>2101202</v>
      </c>
      <c r="B727" s="16" t="s">
        <v>672</v>
      </c>
      <c r="C727" s="17">
        <v>5545</v>
      </c>
      <c r="D727" s="17">
        <v>4814.21</v>
      </c>
      <c r="E727" s="18">
        <f t="shared" si="13"/>
        <v>-13.2</v>
      </c>
    </row>
    <row r="728" ht="13.5" spans="1:5">
      <c r="A728" s="16">
        <v>2101299</v>
      </c>
      <c r="B728" s="16" t="s">
        <v>673</v>
      </c>
      <c r="C728" s="17">
        <v>0</v>
      </c>
      <c r="D728" s="17">
        <v>0</v>
      </c>
      <c r="E728" s="18">
        <f t="shared" si="13"/>
        <v>0</v>
      </c>
    </row>
    <row r="729" ht="13.5" spans="1:5">
      <c r="A729" s="12">
        <v>21013</v>
      </c>
      <c r="B729" s="13" t="s">
        <v>674</v>
      </c>
      <c r="C729" s="14">
        <f>SUM(C730:C732)</f>
        <v>2572</v>
      </c>
      <c r="D729" s="14">
        <f>SUM(D730:D732)</f>
        <v>1750</v>
      </c>
      <c r="E729" s="15">
        <f t="shared" si="13"/>
        <v>-32</v>
      </c>
    </row>
    <row r="730" ht="13.5" spans="1:5">
      <c r="A730" s="16">
        <v>2101301</v>
      </c>
      <c r="B730" s="16" t="s">
        <v>675</v>
      </c>
      <c r="C730" s="17">
        <v>2570</v>
      </c>
      <c r="D730" s="17">
        <v>1738</v>
      </c>
      <c r="E730" s="18">
        <f t="shared" si="13"/>
        <v>-32.4</v>
      </c>
    </row>
    <row r="731" ht="13.5" spans="1:5">
      <c r="A731" s="16">
        <v>2101302</v>
      </c>
      <c r="B731" s="16" t="s">
        <v>676</v>
      </c>
      <c r="C731" s="17">
        <v>0</v>
      </c>
      <c r="D731" s="17">
        <v>12</v>
      </c>
      <c r="E731" s="18">
        <f t="shared" si="13"/>
        <v>0</v>
      </c>
    </row>
    <row r="732" ht="13.5" spans="1:5">
      <c r="A732" s="16">
        <v>2101399</v>
      </c>
      <c r="B732" s="16" t="s">
        <v>677</v>
      </c>
      <c r="C732" s="17">
        <v>2</v>
      </c>
      <c r="D732" s="17">
        <v>0</v>
      </c>
      <c r="E732" s="18">
        <f t="shared" si="13"/>
        <v>-100</v>
      </c>
    </row>
    <row r="733" ht="13.5" spans="1:5">
      <c r="A733" s="12">
        <v>21014</v>
      </c>
      <c r="B733" s="13" t="s">
        <v>678</v>
      </c>
      <c r="C733" s="14">
        <f>SUM(C734:C735)</f>
        <v>352</v>
      </c>
      <c r="D733" s="14">
        <f>SUM(D734:D735)</f>
        <v>536.3258</v>
      </c>
      <c r="E733" s="15">
        <f t="shared" si="13"/>
        <v>52.4</v>
      </c>
    </row>
    <row r="734" ht="13.5" spans="1:5">
      <c r="A734" s="16">
        <v>2101401</v>
      </c>
      <c r="B734" s="16" t="s">
        <v>679</v>
      </c>
      <c r="C734" s="17">
        <v>352</v>
      </c>
      <c r="D734" s="17">
        <v>536.3258</v>
      </c>
      <c r="E734" s="18">
        <f t="shared" si="13"/>
        <v>52.4</v>
      </c>
    </row>
    <row r="735" ht="13.5" spans="1:5">
      <c r="A735" s="16">
        <v>2101499</v>
      </c>
      <c r="B735" s="16" t="s">
        <v>680</v>
      </c>
      <c r="C735" s="17">
        <v>0</v>
      </c>
      <c r="D735" s="17">
        <v>0</v>
      </c>
      <c r="E735" s="18">
        <f t="shared" si="13"/>
        <v>0</v>
      </c>
    </row>
    <row r="736" ht="13.5" spans="1:5">
      <c r="A736" s="12">
        <v>21015</v>
      </c>
      <c r="B736" s="13" t="s">
        <v>681</v>
      </c>
      <c r="C736" s="14">
        <f>SUM(C737:C744)</f>
        <v>15</v>
      </c>
      <c r="D736" s="14">
        <f>SUM(D737:D744)</f>
        <v>0</v>
      </c>
      <c r="E736" s="15">
        <f t="shared" si="13"/>
        <v>-100</v>
      </c>
    </row>
    <row r="737" ht="13.5" spans="1:5">
      <c r="A737" s="16">
        <v>2101501</v>
      </c>
      <c r="B737" s="16" t="s">
        <v>157</v>
      </c>
      <c r="C737" s="17">
        <v>15</v>
      </c>
      <c r="D737" s="17">
        <v>0</v>
      </c>
      <c r="E737" s="18">
        <f t="shared" si="13"/>
        <v>-100</v>
      </c>
    </row>
    <row r="738" ht="13.5" spans="1:5">
      <c r="A738" s="16">
        <v>2101502</v>
      </c>
      <c r="B738" s="16" t="s">
        <v>158</v>
      </c>
      <c r="C738" s="17">
        <v>0</v>
      </c>
      <c r="D738" s="17">
        <v>0</v>
      </c>
      <c r="E738" s="18">
        <f t="shared" si="13"/>
        <v>0</v>
      </c>
    </row>
    <row r="739" ht="13.5" spans="1:5">
      <c r="A739" s="16">
        <v>2101503</v>
      </c>
      <c r="B739" s="16" t="s">
        <v>159</v>
      </c>
      <c r="C739" s="17">
        <v>0</v>
      </c>
      <c r="D739" s="17">
        <v>0</v>
      </c>
      <c r="E739" s="18">
        <f t="shared" si="13"/>
        <v>0</v>
      </c>
    </row>
    <row r="740" ht="13.5" spans="1:5">
      <c r="A740" s="16">
        <v>2101504</v>
      </c>
      <c r="B740" s="16" t="s">
        <v>198</v>
      </c>
      <c r="C740" s="17">
        <v>0</v>
      </c>
      <c r="D740" s="17">
        <v>0</v>
      </c>
      <c r="E740" s="18">
        <f t="shared" si="13"/>
        <v>0</v>
      </c>
    </row>
    <row r="741" ht="13.5" spans="1:5">
      <c r="A741" s="16">
        <v>2101505</v>
      </c>
      <c r="B741" s="16" t="s">
        <v>682</v>
      </c>
      <c r="C741" s="17">
        <v>0</v>
      </c>
      <c r="D741" s="17">
        <v>0</v>
      </c>
      <c r="E741" s="18">
        <f t="shared" si="13"/>
        <v>0</v>
      </c>
    </row>
    <row r="742" ht="13.5" spans="1:5">
      <c r="A742" s="16">
        <v>2101506</v>
      </c>
      <c r="B742" s="16" t="s">
        <v>683</v>
      </c>
      <c r="C742" s="17">
        <v>0</v>
      </c>
      <c r="D742" s="17">
        <v>0</v>
      </c>
      <c r="E742" s="18">
        <f t="shared" si="13"/>
        <v>0</v>
      </c>
    </row>
    <row r="743" ht="13.5" spans="1:5">
      <c r="A743" s="16">
        <v>2101550</v>
      </c>
      <c r="B743" s="16" t="s">
        <v>166</v>
      </c>
      <c r="C743" s="17">
        <v>0</v>
      </c>
      <c r="D743" s="17">
        <v>0</v>
      </c>
      <c r="E743" s="18">
        <f t="shared" si="13"/>
        <v>0</v>
      </c>
    </row>
    <row r="744" ht="13.5" spans="1:5">
      <c r="A744" s="16">
        <v>2101599</v>
      </c>
      <c r="B744" s="16" t="s">
        <v>684</v>
      </c>
      <c r="C744" s="17">
        <v>0</v>
      </c>
      <c r="D744" s="17">
        <v>0</v>
      </c>
      <c r="E744" s="18">
        <f t="shared" si="13"/>
        <v>0</v>
      </c>
    </row>
    <row r="745" ht="13.5" spans="1:5">
      <c r="A745" s="12">
        <v>21016</v>
      </c>
      <c r="B745" s="13" t="s">
        <v>685</v>
      </c>
      <c r="C745" s="14">
        <f>C746</f>
        <v>34</v>
      </c>
      <c r="D745" s="14">
        <f>D746</f>
        <v>27</v>
      </c>
      <c r="E745" s="15">
        <f t="shared" si="13"/>
        <v>-20.6</v>
      </c>
    </row>
    <row r="746" ht="13.5" spans="1:5">
      <c r="A746" s="16">
        <v>2101601</v>
      </c>
      <c r="B746" s="16" t="s">
        <v>686</v>
      </c>
      <c r="C746" s="17">
        <v>34</v>
      </c>
      <c r="D746" s="17">
        <v>27</v>
      </c>
      <c r="E746" s="18">
        <f t="shared" si="13"/>
        <v>-20.6</v>
      </c>
    </row>
    <row r="747" ht="13.5" spans="1:5">
      <c r="A747" s="12">
        <v>21099</v>
      </c>
      <c r="B747" s="13" t="s">
        <v>687</v>
      </c>
      <c r="C747" s="14">
        <f>C748</f>
        <v>0</v>
      </c>
      <c r="D747" s="14">
        <f>D748</f>
        <v>382</v>
      </c>
      <c r="E747" s="15">
        <f t="shared" si="13"/>
        <v>0</v>
      </c>
    </row>
    <row r="748" ht="13.5" spans="1:5">
      <c r="A748" s="16">
        <v>2109999</v>
      </c>
      <c r="B748" s="16" t="s">
        <v>688</v>
      </c>
      <c r="C748" s="17">
        <v>0</v>
      </c>
      <c r="D748" s="17">
        <v>382</v>
      </c>
      <c r="E748" s="18">
        <f t="shared" si="13"/>
        <v>0</v>
      </c>
    </row>
    <row r="749" ht="13.5" spans="1:5">
      <c r="A749" s="12">
        <v>211</v>
      </c>
      <c r="B749" s="13" t="s">
        <v>127</v>
      </c>
      <c r="C749" s="14">
        <f>C750+C760+C764+C773+C778+C785+C791+C794+C797+C799+C801+C807+C809+C811+C826</f>
        <v>19566</v>
      </c>
      <c r="D749" s="14">
        <f>D750+D760+D764+D773+D778+D785+D791+D794+D797+D799+D801+D807+D809+D811+D826</f>
        <v>20276.234782</v>
      </c>
      <c r="E749" s="15">
        <f t="shared" si="13"/>
        <v>3.6</v>
      </c>
    </row>
    <row r="750" ht="13.5" spans="1:5">
      <c r="A750" s="12">
        <v>21101</v>
      </c>
      <c r="B750" s="13" t="s">
        <v>689</v>
      </c>
      <c r="C750" s="14">
        <f>SUM(C751:C759)</f>
        <v>684</v>
      </c>
      <c r="D750" s="14">
        <f>SUM(D751:D759)</f>
        <v>664.146409</v>
      </c>
      <c r="E750" s="15">
        <f t="shared" si="13"/>
        <v>-2.9</v>
      </c>
    </row>
    <row r="751" ht="13.5" spans="1:5">
      <c r="A751" s="16">
        <v>2110101</v>
      </c>
      <c r="B751" s="16" t="s">
        <v>157</v>
      </c>
      <c r="C751" s="17">
        <v>684</v>
      </c>
      <c r="D751" s="17">
        <v>664.146409</v>
      </c>
      <c r="E751" s="18">
        <f t="shared" si="13"/>
        <v>-2.9</v>
      </c>
    </row>
    <row r="752" ht="13.5" spans="1:5">
      <c r="A752" s="16">
        <v>2110102</v>
      </c>
      <c r="B752" s="16" t="s">
        <v>158</v>
      </c>
      <c r="C752" s="17">
        <v>0</v>
      </c>
      <c r="D752" s="17">
        <v>0</v>
      </c>
      <c r="E752" s="18">
        <f t="shared" si="13"/>
        <v>0</v>
      </c>
    </row>
    <row r="753" ht="13.5" spans="1:5">
      <c r="A753" s="16">
        <v>2110103</v>
      </c>
      <c r="B753" s="16" t="s">
        <v>159</v>
      </c>
      <c r="C753" s="17">
        <v>0</v>
      </c>
      <c r="D753" s="17">
        <v>0</v>
      </c>
      <c r="E753" s="18">
        <f t="shared" si="13"/>
        <v>0</v>
      </c>
    </row>
    <row r="754" ht="13.5" spans="1:5">
      <c r="A754" s="16">
        <v>2110104</v>
      </c>
      <c r="B754" s="16" t="s">
        <v>690</v>
      </c>
      <c r="C754" s="17">
        <v>0</v>
      </c>
      <c r="D754" s="17">
        <v>0</v>
      </c>
      <c r="E754" s="18">
        <f t="shared" si="13"/>
        <v>0</v>
      </c>
    </row>
    <row r="755" ht="13.5" spans="1:5">
      <c r="A755" s="16">
        <v>2110105</v>
      </c>
      <c r="B755" s="16" t="s">
        <v>691</v>
      </c>
      <c r="C755" s="17">
        <v>0</v>
      </c>
      <c r="D755" s="17">
        <v>0</v>
      </c>
      <c r="E755" s="18">
        <f t="shared" si="13"/>
        <v>0</v>
      </c>
    </row>
    <row r="756" ht="13.5" spans="1:5">
      <c r="A756" s="16">
        <v>2110106</v>
      </c>
      <c r="B756" s="16" t="s">
        <v>692</v>
      </c>
      <c r="C756" s="17">
        <v>0</v>
      </c>
      <c r="D756" s="17">
        <v>0</v>
      </c>
      <c r="E756" s="18">
        <f t="shared" si="13"/>
        <v>0</v>
      </c>
    </row>
    <row r="757" ht="13.5" spans="1:5">
      <c r="A757" s="16">
        <v>2110107</v>
      </c>
      <c r="B757" s="16" t="s">
        <v>693</v>
      </c>
      <c r="C757" s="17">
        <v>0</v>
      </c>
      <c r="D757" s="17">
        <v>0</v>
      </c>
      <c r="E757" s="18">
        <f t="shared" si="13"/>
        <v>0</v>
      </c>
    </row>
    <row r="758" ht="13.5" spans="1:5">
      <c r="A758" s="16">
        <v>2110108</v>
      </c>
      <c r="B758" s="16" t="s">
        <v>694</v>
      </c>
      <c r="C758" s="17">
        <v>0</v>
      </c>
      <c r="D758" s="17">
        <v>0</v>
      </c>
      <c r="E758" s="18">
        <f t="shared" si="13"/>
        <v>0</v>
      </c>
    </row>
    <row r="759" ht="13.5" spans="1:5">
      <c r="A759" s="16">
        <v>2110199</v>
      </c>
      <c r="B759" s="16" t="s">
        <v>695</v>
      </c>
      <c r="C759" s="17">
        <v>0</v>
      </c>
      <c r="D759" s="17">
        <v>0</v>
      </c>
      <c r="E759" s="18">
        <f t="shared" si="13"/>
        <v>0</v>
      </c>
    </row>
    <row r="760" ht="13.5" spans="1:5">
      <c r="A760" s="12">
        <v>21102</v>
      </c>
      <c r="B760" s="13" t="s">
        <v>696</v>
      </c>
      <c r="C760" s="14">
        <f>SUM(C761:C763)</f>
        <v>0</v>
      </c>
      <c r="D760" s="14">
        <f>SUM(D761:D763)</f>
        <v>0</v>
      </c>
      <c r="E760" s="15">
        <f t="shared" si="13"/>
        <v>0</v>
      </c>
    </row>
    <row r="761" ht="13.5" spans="1:5">
      <c r="A761" s="16">
        <v>2110203</v>
      </c>
      <c r="B761" s="16" t="s">
        <v>697</v>
      </c>
      <c r="C761" s="17">
        <v>0</v>
      </c>
      <c r="D761" s="17">
        <v>0</v>
      </c>
      <c r="E761" s="18">
        <f t="shared" si="13"/>
        <v>0</v>
      </c>
    </row>
    <row r="762" ht="13.5" spans="1:5">
      <c r="A762" s="16">
        <v>2110204</v>
      </c>
      <c r="B762" s="16" t="s">
        <v>698</v>
      </c>
      <c r="C762" s="17">
        <v>0</v>
      </c>
      <c r="D762" s="17">
        <v>0</v>
      </c>
      <c r="E762" s="18">
        <f t="shared" si="13"/>
        <v>0</v>
      </c>
    </row>
    <row r="763" ht="13.5" spans="1:5">
      <c r="A763" s="16">
        <v>2110299</v>
      </c>
      <c r="B763" s="16" t="s">
        <v>699</v>
      </c>
      <c r="C763" s="17">
        <v>0</v>
      </c>
      <c r="D763" s="17">
        <v>0</v>
      </c>
      <c r="E763" s="18">
        <f t="shared" si="13"/>
        <v>0</v>
      </c>
    </row>
    <row r="764" ht="13.5" spans="1:5">
      <c r="A764" s="12">
        <v>21103</v>
      </c>
      <c r="B764" s="13" t="s">
        <v>700</v>
      </c>
      <c r="C764" s="14">
        <f>SUM(C765:C772)</f>
        <v>2434</v>
      </c>
      <c r="D764" s="14">
        <f>SUM(D765:D772)</f>
        <v>7665.122416</v>
      </c>
      <c r="E764" s="15">
        <f t="shared" si="13"/>
        <v>214.9</v>
      </c>
    </row>
    <row r="765" ht="13.5" spans="1:5">
      <c r="A765" s="16">
        <v>2110301</v>
      </c>
      <c r="B765" s="16" t="s">
        <v>701</v>
      </c>
      <c r="C765" s="17">
        <v>25</v>
      </c>
      <c r="D765" s="17">
        <v>82.912416</v>
      </c>
      <c r="E765" s="18">
        <f t="shared" si="13"/>
        <v>231.6</v>
      </c>
    </row>
    <row r="766" ht="13.5" spans="1:5">
      <c r="A766" s="16">
        <v>2110302</v>
      </c>
      <c r="B766" s="16" t="s">
        <v>702</v>
      </c>
      <c r="C766" s="17">
        <v>2409</v>
      </c>
      <c r="D766" s="17">
        <v>7582.21</v>
      </c>
      <c r="E766" s="18">
        <f t="shared" si="13"/>
        <v>214.7</v>
      </c>
    </row>
    <row r="767" ht="13.5" spans="1:5">
      <c r="A767" s="16">
        <v>2110303</v>
      </c>
      <c r="B767" s="16" t="s">
        <v>703</v>
      </c>
      <c r="C767" s="17">
        <v>0</v>
      </c>
      <c r="D767" s="17">
        <v>0</v>
      </c>
      <c r="E767" s="18">
        <f t="shared" si="13"/>
        <v>0</v>
      </c>
    </row>
    <row r="768" ht="13.5" spans="1:5">
      <c r="A768" s="16">
        <v>2110304</v>
      </c>
      <c r="B768" s="16" t="s">
        <v>704</v>
      </c>
      <c r="C768" s="17">
        <v>0</v>
      </c>
      <c r="D768" s="17">
        <v>0</v>
      </c>
      <c r="E768" s="18">
        <f t="shared" si="13"/>
        <v>0</v>
      </c>
    </row>
    <row r="769" ht="13.5" spans="1:5">
      <c r="A769" s="16">
        <v>2110305</v>
      </c>
      <c r="B769" s="16" t="s">
        <v>705</v>
      </c>
      <c r="C769" s="17">
        <v>0</v>
      </c>
      <c r="D769" s="17">
        <v>0</v>
      </c>
      <c r="E769" s="18">
        <f t="shared" si="13"/>
        <v>0</v>
      </c>
    </row>
    <row r="770" ht="13.5" spans="1:5">
      <c r="A770" s="16">
        <v>2110306</v>
      </c>
      <c r="B770" s="16" t="s">
        <v>706</v>
      </c>
      <c r="C770" s="17">
        <v>0</v>
      </c>
      <c r="D770" s="17">
        <v>0</v>
      </c>
      <c r="E770" s="18">
        <f t="shared" si="13"/>
        <v>0</v>
      </c>
    </row>
    <row r="771" ht="13.5" spans="1:5">
      <c r="A771" s="16">
        <v>2110307</v>
      </c>
      <c r="B771" s="16" t="s">
        <v>707</v>
      </c>
      <c r="C771" s="17">
        <v>0</v>
      </c>
      <c r="D771" s="17">
        <v>0</v>
      </c>
      <c r="E771" s="18">
        <f t="shared" si="13"/>
        <v>0</v>
      </c>
    </row>
    <row r="772" ht="13.5" spans="1:5">
      <c r="A772" s="16">
        <v>2110399</v>
      </c>
      <c r="B772" s="16" t="s">
        <v>708</v>
      </c>
      <c r="C772" s="17">
        <v>0</v>
      </c>
      <c r="D772" s="17">
        <v>0</v>
      </c>
      <c r="E772" s="18">
        <f t="shared" si="13"/>
        <v>0</v>
      </c>
    </row>
    <row r="773" ht="13.5" spans="1:5">
      <c r="A773" s="12">
        <v>21104</v>
      </c>
      <c r="B773" s="13" t="s">
        <v>709</v>
      </c>
      <c r="C773" s="14">
        <f>SUM(C774:C777)</f>
        <v>10310</v>
      </c>
      <c r="D773" s="14">
        <f>SUM(D774:D777)</f>
        <v>7036.67</v>
      </c>
      <c r="E773" s="15">
        <f t="shared" si="13"/>
        <v>-31.7</v>
      </c>
    </row>
    <row r="774" ht="13.5" spans="1:5">
      <c r="A774" s="16">
        <v>2110401</v>
      </c>
      <c r="B774" s="16" t="s">
        <v>710</v>
      </c>
      <c r="C774" s="17">
        <v>70</v>
      </c>
      <c r="D774" s="17">
        <v>1439.92</v>
      </c>
      <c r="E774" s="18">
        <f t="shared" si="13"/>
        <v>1957</v>
      </c>
    </row>
    <row r="775" ht="13.5" spans="1:5">
      <c r="A775" s="16">
        <v>2110402</v>
      </c>
      <c r="B775" s="16" t="s">
        <v>711</v>
      </c>
      <c r="C775" s="17">
        <v>10240</v>
      </c>
      <c r="D775" s="17">
        <v>4416.75</v>
      </c>
      <c r="E775" s="18">
        <f t="shared" si="13"/>
        <v>-56.9</v>
      </c>
    </row>
    <row r="776" ht="13.5" spans="1:5">
      <c r="A776" s="16">
        <v>2110404</v>
      </c>
      <c r="B776" s="16" t="s">
        <v>712</v>
      </c>
      <c r="C776" s="17">
        <v>0</v>
      </c>
      <c r="D776" s="17">
        <v>0</v>
      </c>
      <c r="E776" s="18">
        <f t="shared" ref="E776:E839" si="14">ROUND(IF(C776=0,0,(D776/C776-1)*100),1)</f>
        <v>0</v>
      </c>
    </row>
    <row r="777" ht="13.5" spans="1:5">
      <c r="A777" s="16">
        <v>2110499</v>
      </c>
      <c r="B777" s="16" t="s">
        <v>713</v>
      </c>
      <c r="C777" s="17">
        <v>0</v>
      </c>
      <c r="D777" s="17">
        <v>1180</v>
      </c>
      <c r="E777" s="18">
        <f t="shared" si="14"/>
        <v>0</v>
      </c>
    </row>
    <row r="778" ht="13.5" spans="1:5">
      <c r="A778" s="12">
        <v>21105</v>
      </c>
      <c r="B778" s="13" t="s">
        <v>714</v>
      </c>
      <c r="C778" s="14">
        <f>SUM(C779:C784)</f>
        <v>1140</v>
      </c>
      <c r="D778" s="14">
        <f>SUM(D779:D784)</f>
        <v>1587.195957</v>
      </c>
      <c r="E778" s="15">
        <f t="shared" si="14"/>
        <v>39.2</v>
      </c>
    </row>
    <row r="779" ht="13.5" spans="1:5">
      <c r="A779" s="16">
        <v>2110501</v>
      </c>
      <c r="B779" s="16" t="s">
        <v>715</v>
      </c>
      <c r="C779" s="17">
        <v>1002</v>
      </c>
      <c r="D779" s="17">
        <v>937.595957</v>
      </c>
      <c r="E779" s="18">
        <f t="shared" si="14"/>
        <v>-6.4</v>
      </c>
    </row>
    <row r="780" ht="13.5" spans="1:5">
      <c r="A780" s="16">
        <v>2110502</v>
      </c>
      <c r="B780" s="16" t="s">
        <v>716</v>
      </c>
      <c r="C780" s="17">
        <v>0</v>
      </c>
      <c r="D780" s="17">
        <v>0</v>
      </c>
      <c r="E780" s="18">
        <f t="shared" si="14"/>
        <v>0</v>
      </c>
    </row>
    <row r="781" ht="13.5" spans="1:5">
      <c r="A781" s="16">
        <v>2110503</v>
      </c>
      <c r="B781" s="16" t="s">
        <v>717</v>
      </c>
      <c r="C781" s="17">
        <v>0</v>
      </c>
      <c r="D781" s="17">
        <v>0</v>
      </c>
      <c r="E781" s="18">
        <f t="shared" si="14"/>
        <v>0</v>
      </c>
    </row>
    <row r="782" ht="13.5" spans="1:5">
      <c r="A782" s="16">
        <v>2110506</v>
      </c>
      <c r="B782" s="16" t="s">
        <v>718</v>
      </c>
      <c r="C782" s="17">
        <v>0</v>
      </c>
      <c r="D782" s="17">
        <v>0</v>
      </c>
      <c r="E782" s="18">
        <f t="shared" si="14"/>
        <v>0</v>
      </c>
    </row>
    <row r="783" ht="13.5" spans="1:5">
      <c r="A783" s="16">
        <v>2110507</v>
      </c>
      <c r="B783" s="16" t="s">
        <v>719</v>
      </c>
      <c r="C783" s="17">
        <v>138</v>
      </c>
      <c r="D783" s="17">
        <v>0</v>
      </c>
      <c r="E783" s="18">
        <f t="shared" si="14"/>
        <v>-100</v>
      </c>
    </row>
    <row r="784" ht="13.5" spans="1:5">
      <c r="A784" s="16">
        <v>2110599</v>
      </c>
      <c r="B784" s="16" t="s">
        <v>720</v>
      </c>
      <c r="C784" s="17">
        <v>0</v>
      </c>
      <c r="D784" s="17">
        <v>649.6</v>
      </c>
      <c r="E784" s="18">
        <f t="shared" si="14"/>
        <v>0</v>
      </c>
    </row>
    <row r="785" ht="13.5" spans="1:5">
      <c r="A785" s="12">
        <v>21106</v>
      </c>
      <c r="B785" s="13" t="s">
        <v>721</v>
      </c>
      <c r="C785" s="14">
        <f>SUM(C786:C790)</f>
        <v>44</v>
      </c>
      <c r="D785" s="14">
        <f>SUM(D786:D790)</f>
        <v>0</v>
      </c>
      <c r="E785" s="15">
        <f t="shared" si="14"/>
        <v>-100</v>
      </c>
    </row>
    <row r="786" ht="13.5" spans="1:5">
      <c r="A786" s="16">
        <v>2110602</v>
      </c>
      <c r="B786" s="16" t="s">
        <v>722</v>
      </c>
      <c r="C786" s="17">
        <v>44</v>
      </c>
      <c r="D786" s="17">
        <v>0</v>
      </c>
      <c r="E786" s="18">
        <f t="shared" si="14"/>
        <v>-100</v>
      </c>
    </row>
    <row r="787" ht="13.5" spans="1:5">
      <c r="A787" s="16">
        <v>2110603</v>
      </c>
      <c r="B787" s="16" t="s">
        <v>723</v>
      </c>
      <c r="C787" s="17">
        <v>0</v>
      </c>
      <c r="D787" s="17">
        <v>0</v>
      </c>
      <c r="E787" s="18">
        <f t="shared" si="14"/>
        <v>0</v>
      </c>
    </row>
    <row r="788" ht="13.5" spans="1:5">
      <c r="A788" s="16">
        <v>2110604</v>
      </c>
      <c r="B788" s="16" t="s">
        <v>724</v>
      </c>
      <c r="C788" s="17">
        <v>0</v>
      </c>
      <c r="D788" s="17">
        <v>0</v>
      </c>
      <c r="E788" s="18">
        <f t="shared" si="14"/>
        <v>0</v>
      </c>
    </row>
    <row r="789" ht="13.5" spans="1:5">
      <c r="A789" s="16">
        <v>2110605</v>
      </c>
      <c r="B789" s="16" t="s">
        <v>725</v>
      </c>
      <c r="C789" s="17">
        <v>0</v>
      </c>
      <c r="D789" s="17">
        <v>0</v>
      </c>
      <c r="E789" s="18">
        <f t="shared" si="14"/>
        <v>0</v>
      </c>
    </row>
    <row r="790" ht="13.5" spans="1:5">
      <c r="A790" s="16">
        <v>2110699</v>
      </c>
      <c r="B790" s="16" t="s">
        <v>726</v>
      </c>
      <c r="C790" s="17">
        <v>0</v>
      </c>
      <c r="D790" s="17">
        <v>0</v>
      </c>
      <c r="E790" s="18">
        <f t="shared" si="14"/>
        <v>0</v>
      </c>
    </row>
    <row r="791" ht="13.5" spans="1:5">
      <c r="A791" s="12">
        <v>21107</v>
      </c>
      <c r="B791" s="13" t="s">
        <v>727</v>
      </c>
      <c r="C791" s="14">
        <f>SUM(C792:C793)</f>
        <v>0</v>
      </c>
      <c r="D791" s="14">
        <f>SUM(D792:D793)</f>
        <v>0</v>
      </c>
      <c r="E791" s="15">
        <f t="shared" si="14"/>
        <v>0</v>
      </c>
    </row>
    <row r="792" ht="13.5" spans="1:5">
      <c r="A792" s="16">
        <v>2110704</v>
      </c>
      <c r="B792" s="16" t="s">
        <v>728</v>
      </c>
      <c r="C792" s="17">
        <v>0</v>
      </c>
      <c r="D792" s="17">
        <v>0</v>
      </c>
      <c r="E792" s="18">
        <f t="shared" si="14"/>
        <v>0</v>
      </c>
    </row>
    <row r="793" ht="13.5" spans="1:5">
      <c r="A793" s="16">
        <v>2110799</v>
      </c>
      <c r="B793" s="16" t="s">
        <v>729</v>
      </c>
      <c r="C793" s="17">
        <v>0</v>
      </c>
      <c r="D793" s="17">
        <v>0</v>
      </c>
      <c r="E793" s="18">
        <f t="shared" si="14"/>
        <v>0</v>
      </c>
    </row>
    <row r="794" ht="13.5" spans="1:5">
      <c r="A794" s="12">
        <v>21108</v>
      </c>
      <c r="B794" s="13" t="s">
        <v>730</v>
      </c>
      <c r="C794" s="14">
        <f>SUM(C795:C796)</f>
        <v>0</v>
      </c>
      <c r="D794" s="14">
        <f>SUM(D795:D796)</f>
        <v>0</v>
      </c>
      <c r="E794" s="15">
        <f t="shared" si="14"/>
        <v>0</v>
      </c>
    </row>
    <row r="795" ht="13.5" spans="1:5">
      <c r="A795" s="16">
        <v>2110804</v>
      </c>
      <c r="B795" s="16" t="s">
        <v>731</v>
      </c>
      <c r="C795" s="17">
        <v>0</v>
      </c>
      <c r="D795" s="17">
        <v>0</v>
      </c>
      <c r="E795" s="18">
        <f t="shared" si="14"/>
        <v>0</v>
      </c>
    </row>
    <row r="796" ht="13.5" spans="1:5">
      <c r="A796" s="16">
        <v>2110899</v>
      </c>
      <c r="B796" s="16" t="s">
        <v>732</v>
      </c>
      <c r="C796" s="17">
        <v>0</v>
      </c>
      <c r="D796" s="17">
        <v>0</v>
      </c>
      <c r="E796" s="18">
        <f t="shared" si="14"/>
        <v>0</v>
      </c>
    </row>
    <row r="797" ht="13.5" spans="1:5">
      <c r="A797" s="12">
        <v>21109</v>
      </c>
      <c r="B797" s="13" t="s">
        <v>733</v>
      </c>
      <c r="C797" s="14">
        <f>C798</f>
        <v>0</v>
      </c>
      <c r="D797" s="14">
        <f>D798</f>
        <v>0</v>
      </c>
      <c r="E797" s="15">
        <f t="shared" si="14"/>
        <v>0</v>
      </c>
    </row>
    <row r="798" ht="13.5" spans="1:5">
      <c r="A798" s="16">
        <v>2110901</v>
      </c>
      <c r="B798" s="16" t="s">
        <v>734</v>
      </c>
      <c r="C798" s="17">
        <v>0</v>
      </c>
      <c r="D798" s="17">
        <v>0</v>
      </c>
      <c r="E798" s="18">
        <f t="shared" si="14"/>
        <v>0</v>
      </c>
    </row>
    <row r="799" ht="13.5" spans="1:5">
      <c r="A799" s="12">
        <v>21110</v>
      </c>
      <c r="B799" s="13" t="s">
        <v>735</v>
      </c>
      <c r="C799" s="14">
        <f>C800</f>
        <v>0</v>
      </c>
      <c r="D799" s="14">
        <f>D800</f>
        <v>0</v>
      </c>
      <c r="E799" s="15">
        <f t="shared" si="14"/>
        <v>0</v>
      </c>
    </row>
    <row r="800" ht="13.5" spans="1:5">
      <c r="A800" s="16">
        <v>2111001</v>
      </c>
      <c r="B800" s="16" t="s">
        <v>736</v>
      </c>
      <c r="C800" s="17">
        <v>0</v>
      </c>
      <c r="D800" s="17">
        <v>0</v>
      </c>
      <c r="E800" s="18">
        <f t="shared" si="14"/>
        <v>0</v>
      </c>
    </row>
    <row r="801" ht="13.5" spans="1:5">
      <c r="A801" s="12">
        <v>21111</v>
      </c>
      <c r="B801" s="13" t="s">
        <v>737</v>
      </c>
      <c r="C801" s="14">
        <f>SUM(C802:C806)</f>
        <v>4675</v>
      </c>
      <c r="D801" s="14">
        <f>SUM(D802:D806)</f>
        <v>2689</v>
      </c>
      <c r="E801" s="15">
        <f t="shared" si="14"/>
        <v>-42.5</v>
      </c>
    </row>
    <row r="802" ht="13.5" spans="1:5">
      <c r="A802" s="16">
        <v>2111101</v>
      </c>
      <c r="B802" s="16" t="s">
        <v>738</v>
      </c>
      <c r="C802" s="17">
        <v>0</v>
      </c>
      <c r="D802" s="17">
        <v>0</v>
      </c>
      <c r="E802" s="18">
        <f t="shared" si="14"/>
        <v>0</v>
      </c>
    </row>
    <row r="803" ht="13.5" spans="1:5">
      <c r="A803" s="16">
        <v>2111102</v>
      </c>
      <c r="B803" s="16" t="s">
        <v>739</v>
      </c>
      <c r="C803" s="17">
        <v>0</v>
      </c>
      <c r="D803" s="17">
        <v>0</v>
      </c>
      <c r="E803" s="18">
        <f t="shared" si="14"/>
        <v>0</v>
      </c>
    </row>
    <row r="804" ht="13.5" spans="1:5">
      <c r="A804" s="16">
        <v>2111103</v>
      </c>
      <c r="B804" s="16" t="s">
        <v>740</v>
      </c>
      <c r="C804" s="17">
        <v>4675</v>
      </c>
      <c r="D804" s="17">
        <v>2689</v>
      </c>
      <c r="E804" s="18">
        <f t="shared" si="14"/>
        <v>-42.5</v>
      </c>
    </row>
    <row r="805" ht="13.5" spans="1:5">
      <c r="A805" s="16">
        <v>2111104</v>
      </c>
      <c r="B805" s="16" t="s">
        <v>741</v>
      </c>
      <c r="C805" s="17">
        <v>0</v>
      </c>
      <c r="D805" s="17">
        <v>0</v>
      </c>
      <c r="E805" s="18">
        <f t="shared" si="14"/>
        <v>0</v>
      </c>
    </row>
    <row r="806" ht="13.5" spans="1:5">
      <c r="A806" s="16">
        <v>2111199</v>
      </c>
      <c r="B806" s="16" t="s">
        <v>742</v>
      </c>
      <c r="C806" s="17">
        <v>0</v>
      </c>
      <c r="D806" s="17">
        <v>0</v>
      </c>
      <c r="E806" s="18">
        <f t="shared" si="14"/>
        <v>0</v>
      </c>
    </row>
    <row r="807" ht="13.5" spans="1:5">
      <c r="A807" s="12">
        <v>21112</v>
      </c>
      <c r="B807" s="13" t="s">
        <v>743</v>
      </c>
      <c r="C807" s="14">
        <f>C808</f>
        <v>0</v>
      </c>
      <c r="D807" s="14">
        <f>D808</f>
        <v>0</v>
      </c>
      <c r="E807" s="15">
        <f t="shared" si="14"/>
        <v>0</v>
      </c>
    </row>
    <row r="808" ht="13.5" spans="1:5">
      <c r="A808" s="16">
        <v>2111201</v>
      </c>
      <c r="B808" s="16" t="s">
        <v>744</v>
      </c>
      <c r="C808" s="17">
        <v>0</v>
      </c>
      <c r="D808" s="17">
        <v>0</v>
      </c>
      <c r="E808" s="18">
        <f t="shared" si="14"/>
        <v>0</v>
      </c>
    </row>
    <row r="809" ht="13.5" spans="1:5">
      <c r="A809" s="12">
        <v>21113</v>
      </c>
      <c r="B809" s="13" t="s">
        <v>745</v>
      </c>
      <c r="C809" s="14">
        <f>C810</f>
        <v>0</v>
      </c>
      <c r="D809" s="14">
        <f>D810</f>
        <v>0</v>
      </c>
      <c r="E809" s="15">
        <f t="shared" si="14"/>
        <v>0</v>
      </c>
    </row>
    <row r="810" ht="13.5" spans="1:5">
      <c r="A810" s="16">
        <v>2111301</v>
      </c>
      <c r="B810" s="16" t="s">
        <v>746</v>
      </c>
      <c r="C810" s="17">
        <v>0</v>
      </c>
      <c r="D810" s="17">
        <v>0</v>
      </c>
      <c r="E810" s="18">
        <f t="shared" si="14"/>
        <v>0</v>
      </c>
    </row>
    <row r="811" ht="13.5" spans="1:5">
      <c r="A811" s="12">
        <v>21114</v>
      </c>
      <c r="B811" s="13" t="s">
        <v>747</v>
      </c>
      <c r="C811" s="14">
        <f>SUM(C812:C825)</f>
        <v>0</v>
      </c>
      <c r="D811" s="14">
        <f>SUM(D812:D825)</f>
        <v>0</v>
      </c>
      <c r="E811" s="15">
        <f t="shared" si="14"/>
        <v>0</v>
      </c>
    </row>
    <row r="812" ht="13.5" spans="1:5">
      <c r="A812" s="16">
        <v>2111401</v>
      </c>
      <c r="B812" s="16" t="s">
        <v>157</v>
      </c>
      <c r="C812" s="17">
        <v>0</v>
      </c>
      <c r="D812" s="17">
        <v>0</v>
      </c>
      <c r="E812" s="18">
        <f t="shared" si="14"/>
        <v>0</v>
      </c>
    </row>
    <row r="813" ht="13.5" spans="1:5">
      <c r="A813" s="16">
        <v>2111402</v>
      </c>
      <c r="B813" s="16" t="s">
        <v>158</v>
      </c>
      <c r="C813" s="17">
        <v>0</v>
      </c>
      <c r="D813" s="17">
        <v>0</v>
      </c>
      <c r="E813" s="18">
        <f t="shared" si="14"/>
        <v>0</v>
      </c>
    </row>
    <row r="814" ht="13.5" spans="1:5">
      <c r="A814" s="16">
        <v>2111403</v>
      </c>
      <c r="B814" s="16" t="s">
        <v>159</v>
      </c>
      <c r="C814" s="17">
        <v>0</v>
      </c>
      <c r="D814" s="17">
        <v>0</v>
      </c>
      <c r="E814" s="18">
        <f t="shared" si="14"/>
        <v>0</v>
      </c>
    </row>
    <row r="815" ht="13.5" spans="1:5">
      <c r="A815" s="16">
        <v>2111404</v>
      </c>
      <c r="B815" s="16" t="s">
        <v>748</v>
      </c>
      <c r="C815" s="17">
        <v>0</v>
      </c>
      <c r="D815" s="17">
        <v>0</v>
      </c>
      <c r="E815" s="18">
        <f t="shared" si="14"/>
        <v>0</v>
      </c>
    </row>
    <row r="816" ht="13.5" spans="1:5">
      <c r="A816" s="16">
        <v>2111405</v>
      </c>
      <c r="B816" s="16" t="s">
        <v>749</v>
      </c>
      <c r="C816" s="17">
        <v>0</v>
      </c>
      <c r="D816" s="17">
        <v>0</v>
      </c>
      <c r="E816" s="18">
        <f t="shared" si="14"/>
        <v>0</v>
      </c>
    </row>
    <row r="817" ht="13.5" spans="1:5">
      <c r="A817" s="16">
        <v>2111406</v>
      </c>
      <c r="B817" s="16" t="s">
        <v>750</v>
      </c>
      <c r="C817" s="17">
        <v>0</v>
      </c>
      <c r="D817" s="17">
        <v>0</v>
      </c>
      <c r="E817" s="18">
        <f t="shared" si="14"/>
        <v>0</v>
      </c>
    </row>
    <row r="818" ht="13.5" spans="1:5">
      <c r="A818" s="16">
        <v>2111407</v>
      </c>
      <c r="B818" s="16" t="s">
        <v>751</v>
      </c>
      <c r="C818" s="17">
        <v>0</v>
      </c>
      <c r="D818" s="17">
        <v>0</v>
      </c>
      <c r="E818" s="18">
        <f t="shared" si="14"/>
        <v>0</v>
      </c>
    </row>
    <row r="819" ht="13.5" spans="1:5">
      <c r="A819" s="16">
        <v>2111408</v>
      </c>
      <c r="B819" s="16" t="s">
        <v>752</v>
      </c>
      <c r="C819" s="17">
        <v>0</v>
      </c>
      <c r="D819" s="17">
        <v>0</v>
      </c>
      <c r="E819" s="18">
        <f t="shared" si="14"/>
        <v>0</v>
      </c>
    </row>
    <row r="820" ht="13.5" spans="1:5">
      <c r="A820" s="16">
        <v>2111409</v>
      </c>
      <c r="B820" s="16" t="s">
        <v>753</v>
      </c>
      <c r="C820" s="17">
        <v>0</v>
      </c>
      <c r="D820" s="17">
        <v>0</v>
      </c>
      <c r="E820" s="18">
        <f t="shared" si="14"/>
        <v>0</v>
      </c>
    </row>
    <row r="821" ht="13.5" spans="1:5">
      <c r="A821" s="16">
        <v>2111410</v>
      </c>
      <c r="B821" s="16" t="s">
        <v>754</v>
      </c>
      <c r="C821" s="17">
        <v>0</v>
      </c>
      <c r="D821" s="17">
        <v>0</v>
      </c>
      <c r="E821" s="18">
        <f t="shared" si="14"/>
        <v>0</v>
      </c>
    </row>
    <row r="822" ht="13.5" spans="1:5">
      <c r="A822" s="16">
        <v>2111411</v>
      </c>
      <c r="B822" s="16" t="s">
        <v>198</v>
      </c>
      <c r="C822" s="17">
        <v>0</v>
      </c>
      <c r="D822" s="17">
        <v>0</v>
      </c>
      <c r="E822" s="18">
        <f t="shared" si="14"/>
        <v>0</v>
      </c>
    </row>
    <row r="823" ht="13.5" spans="1:5">
      <c r="A823" s="16">
        <v>2111413</v>
      </c>
      <c r="B823" s="16" t="s">
        <v>755</v>
      </c>
      <c r="C823" s="17">
        <v>0</v>
      </c>
      <c r="D823" s="17">
        <v>0</v>
      </c>
      <c r="E823" s="18">
        <f t="shared" si="14"/>
        <v>0</v>
      </c>
    </row>
    <row r="824" ht="13.5" spans="1:5">
      <c r="A824" s="16">
        <v>2111450</v>
      </c>
      <c r="B824" s="16" t="s">
        <v>166</v>
      </c>
      <c r="C824" s="17">
        <v>0</v>
      </c>
      <c r="D824" s="17">
        <v>0</v>
      </c>
      <c r="E824" s="18">
        <f t="shared" si="14"/>
        <v>0</v>
      </c>
    </row>
    <row r="825" ht="13.5" spans="1:5">
      <c r="A825" s="16">
        <v>2111499</v>
      </c>
      <c r="B825" s="16" t="s">
        <v>756</v>
      </c>
      <c r="C825" s="17">
        <v>0</v>
      </c>
      <c r="D825" s="17">
        <v>0</v>
      </c>
      <c r="E825" s="18">
        <f t="shared" si="14"/>
        <v>0</v>
      </c>
    </row>
    <row r="826" ht="13.5" spans="1:5">
      <c r="A826" s="12">
        <v>21199</v>
      </c>
      <c r="B826" s="13" t="s">
        <v>757</v>
      </c>
      <c r="C826" s="14">
        <f>C827</f>
        <v>279</v>
      </c>
      <c r="D826" s="14">
        <f>D827</f>
        <v>634.1</v>
      </c>
      <c r="E826" s="15">
        <f t="shared" si="14"/>
        <v>127.3</v>
      </c>
    </row>
    <row r="827" ht="13.5" spans="1:5">
      <c r="A827" s="16">
        <v>2119999</v>
      </c>
      <c r="B827" s="16" t="s">
        <v>758</v>
      </c>
      <c r="C827" s="17">
        <v>279</v>
      </c>
      <c r="D827" s="17">
        <v>634.1</v>
      </c>
      <c r="E827" s="18">
        <f t="shared" si="14"/>
        <v>127.3</v>
      </c>
    </row>
    <row r="828" ht="13.5" spans="1:5">
      <c r="A828" s="12">
        <v>212</v>
      </c>
      <c r="B828" s="13" t="s">
        <v>128</v>
      </c>
      <c r="C828" s="14">
        <f>C829+C840+C842+C845+C847+C849</f>
        <v>40388</v>
      </c>
      <c r="D828" s="14">
        <f>D829+D840+D842+D845+D847+D849</f>
        <v>35042.224853</v>
      </c>
      <c r="E828" s="15">
        <f t="shared" si="14"/>
        <v>-13.2</v>
      </c>
    </row>
    <row r="829" ht="13.5" spans="1:5">
      <c r="A829" s="12">
        <v>21201</v>
      </c>
      <c r="B829" s="13" t="s">
        <v>759</v>
      </c>
      <c r="C829" s="14">
        <f>SUM(C830:C839)</f>
        <v>3881</v>
      </c>
      <c r="D829" s="14">
        <f>SUM(D830:D839)</f>
        <v>5163.43768</v>
      </c>
      <c r="E829" s="15">
        <f t="shared" si="14"/>
        <v>33</v>
      </c>
    </row>
    <row r="830" ht="13.5" spans="1:5">
      <c r="A830" s="16">
        <v>2120101</v>
      </c>
      <c r="B830" s="16" t="s">
        <v>157</v>
      </c>
      <c r="C830" s="17">
        <v>2764</v>
      </c>
      <c r="D830" s="17">
        <v>3955.122588</v>
      </c>
      <c r="E830" s="18">
        <f t="shared" si="14"/>
        <v>43.1</v>
      </c>
    </row>
    <row r="831" ht="13.5" spans="1:5">
      <c r="A831" s="16">
        <v>2120102</v>
      </c>
      <c r="B831" s="16" t="s">
        <v>158</v>
      </c>
      <c r="C831" s="17">
        <v>1117</v>
      </c>
      <c r="D831" s="17">
        <v>1208.315092</v>
      </c>
      <c r="E831" s="18">
        <f t="shared" si="14"/>
        <v>8.2</v>
      </c>
    </row>
    <row r="832" ht="13.5" spans="1:5">
      <c r="A832" s="16">
        <v>2120103</v>
      </c>
      <c r="B832" s="16" t="s">
        <v>159</v>
      </c>
      <c r="C832" s="17">
        <v>0</v>
      </c>
      <c r="D832" s="17">
        <v>0</v>
      </c>
      <c r="E832" s="18">
        <f t="shared" si="14"/>
        <v>0</v>
      </c>
    </row>
    <row r="833" ht="13.5" spans="1:5">
      <c r="A833" s="16">
        <v>2120104</v>
      </c>
      <c r="B833" s="16" t="s">
        <v>760</v>
      </c>
      <c r="C833" s="17">
        <v>0</v>
      </c>
      <c r="D833" s="17">
        <v>0</v>
      </c>
      <c r="E833" s="18">
        <f t="shared" si="14"/>
        <v>0</v>
      </c>
    </row>
    <row r="834" ht="13.5" spans="1:5">
      <c r="A834" s="16">
        <v>2120105</v>
      </c>
      <c r="B834" s="16" t="s">
        <v>761</v>
      </c>
      <c r="C834" s="17">
        <v>0</v>
      </c>
      <c r="D834" s="17">
        <v>0</v>
      </c>
      <c r="E834" s="18">
        <f t="shared" si="14"/>
        <v>0</v>
      </c>
    </row>
    <row r="835" ht="13.5" spans="1:5">
      <c r="A835" s="16">
        <v>2120106</v>
      </c>
      <c r="B835" s="16" t="s">
        <v>762</v>
      </c>
      <c r="C835" s="17">
        <v>0</v>
      </c>
      <c r="D835" s="17">
        <v>0</v>
      </c>
      <c r="E835" s="18">
        <f t="shared" si="14"/>
        <v>0</v>
      </c>
    </row>
    <row r="836" ht="13.5" spans="1:5">
      <c r="A836" s="16">
        <v>2120107</v>
      </c>
      <c r="B836" s="16" t="s">
        <v>763</v>
      </c>
      <c r="C836" s="17">
        <v>0</v>
      </c>
      <c r="D836" s="17">
        <v>0</v>
      </c>
      <c r="E836" s="18">
        <f t="shared" si="14"/>
        <v>0</v>
      </c>
    </row>
    <row r="837" ht="13.5" spans="1:5">
      <c r="A837" s="16">
        <v>2120109</v>
      </c>
      <c r="B837" s="16" t="s">
        <v>764</v>
      </c>
      <c r="C837" s="17">
        <v>0</v>
      </c>
      <c r="D837" s="17">
        <v>0</v>
      </c>
      <c r="E837" s="18">
        <f t="shared" si="14"/>
        <v>0</v>
      </c>
    </row>
    <row r="838" ht="13.5" spans="1:5">
      <c r="A838" s="16">
        <v>2120110</v>
      </c>
      <c r="B838" s="16" t="s">
        <v>765</v>
      </c>
      <c r="C838" s="17">
        <v>0</v>
      </c>
      <c r="D838" s="17">
        <v>0</v>
      </c>
      <c r="E838" s="18">
        <f t="shared" si="14"/>
        <v>0</v>
      </c>
    </row>
    <row r="839" ht="13.5" spans="1:5">
      <c r="A839" s="16">
        <v>2120199</v>
      </c>
      <c r="B839" s="16" t="s">
        <v>766</v>
      </c>
      <c r="C839" s="17">
        <v>0</v>
      </c>
      <c r="D839" s="17">
        <v>0</v>
      </c>
      <c r="E839" s="18">
        <f t="shared" si="14"/>
        <v>0</v>
      </c>
    </row>
    <row r="840" ht="13.5" spans="1:5">
      <c r="A840" s="12">
        <v>21202</v>
      </c>
      <c r="B840" s="13" t="s">
        <v>767</v>
      </c>
      <c r="C840" s="14">
        <f>C841</f>
        <v>0</v>
      </c>
      <c r="D840" s="14">
        <f>D841</f>
        <v>970</v>
      </c>
      <c r="E840" s="15">
        <f t="shared" ref="E840:E903" si="15">ROUND(IF(C840=0,0,(D840/C840-1)*100),1)</f>
        <v>0</v>
      </c>
    </row>
    <row r="841" ht="13.5" spans="1:5">
      <c r="A841" s="16">
        <v>2120201</v>
      </c>
      <c r="B841" s="16" t="s">
        <v>768</v>
      </c>
      <c r="C841" s="17">
        <v>0</v>
      </c>
      <c r="D841" s="17">
        <v>970</v>
      </c>
      <c r="E841" s="18">
        <f t="shared" si="15"/>
        <v>0</v>
      </c>
    </row>
    <row r="842" ht="13.5" spans="1:5">
      <c r="A842" s="12">
        <v>21203</v>
      </c>
      <c r="B842" s="13" t="s">
        <v>769</v>
      </c>
      <c r="C842" s="14">
        <f>SUM(C843:C844)</f>
        <v>28039</v>
      </c>
      <c r="D842" s="14">
        <f>SUM(D843:D844)</f>
        <v>16757.917952</v>
      </c>
      <c r="E842" s="15">
        <f t="shared" si="15"/>
        <v>-40.2</v>
      </c>
    </row>
    <row r="843" ht="13.5" spans="1:5">
      <c r="A843" s="16">
        <v>2120303</v>
      </c>
      <c r="B843" s="16" t="s">
        <v>770</v>
      </c>
      <c r="C843" s="17">
        <v>0</v>
      </c>
      <c r="D843" s="17">
        <v>0</v>
      </c>
      <c r="E843" s="18">
        <f t="shared" si="15"/>
        <v>0</v>
      </c>
    </row>
    <row r="844" ht="13.5" spans="1:5">
      <c r="A844" s="16">
        <v>2120399</v>
      </c>
      <c r="B844" s="16" t="s">
        <v>771</v>
      </c>
      <c r="C844" s="17">
        <v>28039</v>
      </c>
      <c r="D844" s="17">
        <v>16757.917952</v>
      </c>
      <c r="E844" s="18">
        <f t="shared" si="15"/>
        <v>-40.2</v>
      </c>
    </row>
    <row r="845" ht="13.5" spans="1:5">
      <c r="A845" s="12">
        <v>21205</v>
      </c>
      <c r="B845" s="13" t="s">
        <v>772</v>
      </c>
      <c r="C845" s="14">
        <f t="shared" ref="C845:C849" si="16">C846</f>
        <v>7764</v>
      </c>
      <c r="D845" s="14">
        <f t="shared" ref="D845:D849" si="17">D846</f>
        <v>11471.288721</v>
      </c>
      <c r="E845" s="15">
        <f t="shared" si="15"/>
        <v>47.7</v>
      </c>
    </row>
    <row r="846" ht="13.5" spans="1:5">
      <c r="A846" s="16">
        <v>2120501</v>
      </c>
      <c r="B846" s="16" t="s">
        <v>773</v>
      </c>
      <c r="C846" s="17">
        <v>7764</v>
      </c>
      <c r="D846" s="17">
        <v>11471.288721</v>
      </c>
      <c r="E846" s="18">
        <f t="shared" si="15"/>
        <v>47.7</v>
      </c>
    </row>
    <row r="847" ht="13.5" spans="1:5">
      <c r="A847" s="12">
        <v>21206</v>
      </c>
      <c r="B847" s="13" t="s">
        <v>774</v>
      </c>
      <c r="C847" s="14">
        <f t="shared" si="16"/>
        <v>560</v>
      </c>
      <c r="D847" s="14">
        <f t="shared" si="17"/>
        <v>535.5805</v>
      </c>
      <c r="E847" s="15">
        <f t="shared" si="15"/>
        <v>-4.4</v>
      </c>
    </row>
    <row r="848" ht="13.5" spans="1:5">
      <c r="A848" s="16">
        <v>2120601</v>
      </c>
      <c r="B848" s="16" t="s">
        <v>775</v>
      </c>
      <c r="C848" s="17">
        <v>560</v>
      </c>
      <c r="D848" s="17">
        <v>535.5805</v>
      </c>
      <c r="E848" s="18">
        <f t="shared" si="15"/>
        <v>-4.4</v>
      </c>
    </row>
    <row r="849" ht="13.5" spans="1:5">
      <c r="A849" s="12">
        <v>21299</v>
      </c>
      <c r="B849" s="13" t="s">
        <v>776</v>
      </c>
      <c r="C849" s="14">
        <f t="shared" si="16"/>
        <v>144</v>
      </c>
      <c r="D849" s="14">
        <f t="shared" si="17"/>
        <v>144</v>
      </c>
      <c r="E849" s="15">
        <f t="shared" si="15"/>
        <v>0</v>
      </c>
    </row>
    <row r="850" ht="13.5" spans="1:5">
      <c r="A850" s="16">
        <v>2129999</v>
      </c>
      <c r="B850" s="16" t="s">
        <v>777</v>
      </c>
      <c r="C850" s="17">
        <v>144</v>
      </c>
      <c r="D850" s="17">
        <v>144</v>
      </c>
      <c r="E850" s="18">
        <f t="shared" si="15"/>
        <v>0</v>
      </c>
    </row>
    <row r="851" ht="13.5" spans="1:5">
      <c r="A851" s="12">
        <v>213</v>
      </c>
      <c r="B851" s="13" t="s">
        <v>129</v>
      </c>
      <c r="C851" s="14">
        <f>C852+C878+C903+C931+C942+C949+C956+C959</f>
        <v>109057</v>
      </c>
      <c r="D851" s="14">
        <f>D852+D878+D903+D931+D942+D949+D956+D959</f>
        <v>117933.86176</v>
      </c>
      <c r="E851" s="15">
        <f t="shared" si="15"/>
        <v>8.1</v>
      </c>
    </row>
    <row r="852" ht="13.5" spans="1:5">
      <c r="A852" s="12">
        <v>21301</v>
      </c>
      <c r="B852" s="13" t="s">
        <v>778</v>
      </c>
      <c r="C852" s="14">
        <f>SUM(C853:C877)</f>
        <v>32451</v>
      </c>
      <c r="D852" s="14">
        <f>SUM(D853:D877)</f>
        <v>23527.031739</v>
      </c>
      <c r="E852" s="15">
        <f t="shared" si="15"/>
        <v>-27.5</v>
      </c>
    </row>
    <row r="853" ht="13.5" spans="1:5">
      <c r="A853" s="16">
        <v>2130101</v>
      </c>
      <c r="B853" s="16" t="s">
        <v>157</v>
      </c>
      <c r="C853" s="17">
        <v>979</v>
      </c>
      <c r="D853" s="17">
        <v>3841.815439</v>
      </c>
      <c r="E853" s="18">
        <f t="shared" si="15"/>
        <v>292.4</v>
      </c>
    </row>
    <row r="854" ht="13.5" spans="1:5">
      <c r="A854" s="16">
        <v>2130102</v>
      </c>
      <c r="B854" s="16" t="s">
        <v>158</v>
      </c>
      <c r="C854" s="17">
        <v>0</v>
      </c>
      <c r="D854" s="17">
        <v>0</v>
      </c>
      <c r="E854" s="18">
        <f t="shared" si="15"/>
        <v>0</v>
      </c>
    </row>
    <row r="855" ht="13.5" spans="1:5">
      <c r="A855" s="16">
        <v>2130103</v>
      </c>
      <c r="B855" s="16" t="s">
        <v>159</v>
      </c>
      <c r="C855" s="17">
        <v>0</v>
      </c>
      <c r="D855" s="17">
        <v>0</v>
      </c>
      <c r="E855" s="18">
        <f t="shared" si="15"/>
        <v>0</v>
      </c>
    </row>
    <row r="856" ht="13.5" spans="1:5">
      <c r="A856" s="16">
        <v>2130104</v>
      </c>
      <c r="B856" s="16" t="s">
        <v>166</v>
      </c>
      <c r="C856" s="17">
        <v>5378</v>
      </c>
      <c r="D856" s="17">
        <v>1186.855804</v>
      </c>
      <c r="E856" s="18">
        <f t="shared" si="15"/>
        <v>-77.9</v>
      </c>
    </row>
    <row r="857" ht="13.5" spans="1:5">
      <c r="A857" s="16">
        <v>2130105</v>
      </c>
      <c r="B857" s="16" t="s">
        <v>779</v>
      </c>
      <c r="C857" s="17">
        <v>0</v>
      </c>
      <c r="D857" s="17">
        <v>0</v>
      </c>
      <c r="E857" s="18">
        <f t="shared" si="15"/>
        <v>0</v>
      </c>
    </row>
    <row r="858" ht="13.5" spans="1:5">
      <c r="A858" s="16">
        <v>2130106</v>
      </c>
      <c r="B858" s="16" t="s">
        <v>780</v>
      </c>
      <c r="C858" s="17">
        <v>339</v>
      </c>
      <c r="D858" s="17">
        <v>275.3</v>
      </c>
      <c r="E858" s="18">
        <f t="shared" si="15"/>
        <v>-18.8</v>
      </c>
    </row>
    <row r="859" ht="13.5" spans="1:5">
      <c r="A859" s="16">
        <v>2130108</v>
      </c>
      <c r="B859" s="16" t="s">
        <v>781</v>
      </c>
      <c r="C859" s="17">
        <v>432</v>
      </c>
      <c r="D859" s="17">
        <v>399.6792</v>
      </c>
      <c r="E859" s="18">
        <f t="shared" si="15"/>
        <v>-7.5</v>
      </c>
    </row>
    <row r="860" ht="13.5" spans="1:5">
      <c r="A860" s="16">
        <v>2130109</v>
      </c>
      <c r="B860" s="16" t="s">
        <v>782</v>
      </c>
      <c r="C860" s="17">
        <v>319</v>
      </c>
      <c r="D860" s="17">
        <v>220.98854</v>
      </c>
      <c r="E860" s="18">
        <f t="shared" si="15"/>
        <v>-30.7</v>
      </c>
    </row>
    <row r="861" ht="13.5" spans="1:5">
      <c r="A861" s="16">
        <v>2130110</v>
      </c>
      <c r="B861" s="16" t="s">
        <v>783</v>
      </c>
      <c r="C861" s="17">
        <v>0</v>
      </c>
      <c r="D861" s="17">
        <v>0</v>
      </c>
      <c r="E861" s="18">
        <f t="shared" si="15"/>
        <v>0</v>
      </c>
    </row>
    <row r="862" ht="13.5" spans="1:5">
      <c r="A862" s="16">
        <v>2130111</v>
      </c>
      <c r="B862" s="16" t="s">
        <v>784</v>
      </c>
      <c r="C862" s="17">
        <v>0</v>
      </c>
      <c r="D862" s="17">
        <v>0</v>
      </c>
      <c r="E862" s="18">
        <f t="shared" si="15"/>
        <v>0</v>
      </c>
    </row>
    <row r="863" ht="13.5" spans="1:5">
      <c r="A863" s="16">
        <v>2130112</v>
      </c>
      <c r="B863" s="16" t="s">
        <v>785</v>
      </c>
      <c r="C863" s="17">
        <v>0</v>
      </c>
      <c r="D863" s="17">
        <v>0</v>
      </c>
      <c r="E863" s="18">
        <f t="shared" si="15"/>
        <v>0</v>
      </c>
    </row>
    <row r="864" ht="13.5" spans="1:5">
      <c r="A864" s="16">
        <v>2130114</v>
      </c>
      <c r="B864" s="16" t="s">
        <v>786</v>
      </c>
      <c r="C864" s="17">
        <v>0</v>
      </c>
      <c r="D864" s="17">
        <v>0</v>
      </c>
      <c r="E864" s="18">
        <f t="shared" si="15"/>
        <v>0</v>
      </c>
    </row>
    <row r="865" ht="13.5" spans="1:5">
      <c r="A865" s="16">
        <v>2130119</v>
      </c>
      <c r="B865" s="16" t="s">
        <v>787</v>
      </c>
      <c r="C865" s="17">
        <v>570</v>
      </c>
      <c r="D865" s="17">
        <v>190</v>
      </c>
      <c r="E865" s="18">
        <f t="shared" si="15"/>
        <v>-66.7</v>
      </c>
    </row>
    <row r="866" ht="13.5" spans="1:5">
      <c r="A866" s="16">
        <v>2130120</v>
      </c>
      <c r="B866" s="16" t="s">
        <v>788</v>
      </c>
      <c r="C866" s="17">
        <v>0</v>
      </c>
      <c r="D866" s="17">
        <v>0</v>
      </c>
      <c r="E866" s="18">
        <f t="shared" si="15"/>
        <v>0</v>
      </c>
    </row>
    <row r="867" ht="13.5" spans="1:5">
      <c r="A867" s="16">
        <v>2130121</v>
      </c>
      <c r="B867" s="16" t="s">
        <v>789</v>
      </c>
      <c r="C867" s="17">
        <v>0</v>
      </c>
      <c r="D867" s="17">
        <v>0</v>
      </c>
      <c r="E867" s="18">
        <f t="shared" si="15"/>
        <v>0</v>
      </c>
    </row>
    <row r="868" ht="13.5" spans="1:5">
      <c r="A868" s="16">
        <v>2130122</v>
      </c>
      <c r="B868" s="16" t="s">
        <v>790</v>
      </c>
      <c r="C868" s="17">
        <v>3158</v>
      </c>
      <c r="D868" s="17">
        <v>158.58727</v>
      </c>
      <c r="E868" s="18">
        <f t="shared" si="15"/>
        <v>-95</v>
      </c>
    </row>
    <row r="869" ht="13.5" spans="1:5">
      <c r="A869" s="16">
        <v>2130124</v>
      </c>
      <c r="B869" s="16" t="s">
        <v>791</v>
      </c>
      <c r="C869" s="17">
        <v>510</v>
      </c>
      <c r="D869" s="17">
        <v>324.0475</v>
      </c>
      <c r="E869" s="18">
        <f t="shared" si="15"/>
        <v>-36.5</v>
      </c>
    </row>
    <row r="870" ht="13.5" spans="1:5">
      <c r="A870" s="16">
        <v>2130125</v>
      </c>
      <c r="B870" s="16" t="s">
        <v>792</v>
      </c>
      <c r="C870" s="17">
        <v>616</v>
      </c>
      <c r="D870" s="17">
        <v>338</v>
      </c>
      <c r="E870" s="18">
        <f t="shared" si="15"/>
        <v>-45.1</v>
      </c>
    </row>
    <row r="871" ht="13.5" spans="1:5">
      <c r="A871" s="16">
        <v>2130126</v>
      </c>
      <c r="B871" s="16" t="s">
        <v>793</v>
      </c>
      <c r="C871" s="17">
        <v>100</v>
      </c>
      <c r="D871" s="17">
        <v>100</v>
      </c>
      <c r="E871" s="18">
        <f t="shared" si="15"/>
        <v>0</v>
      </c>
    </row>
    <row r="872" ht="13.5" spans="1:5">
      <c r="A872" s="16">
        <v>2130135</v>
      </c>
      <c r="B872" s="16" t="s">
        <v>794</v>
      </c>
      <c r="C872" s="17">
        <v>10691</v>
      </c>
      <c r="D872" s="17">
        <v>7921.767986</v>
      </c>
      <c r="E872" s="18">
        <f t="shared" si="15"/>
        <v>-25.9</v>
      </c>
    </row>
    <row r="873" ht="13.5" spans="1:5">
      <c r="A873" s="16">
        <v>2130142</v>
      </c>
      <c r="B873" s="16" t="s">
        <v>795</v>
      </c>
      <c r="C873" s="17">
        <v>0</v>
      </c>
      <c r="D873" s="17">
        <v>0</v>
      </c>
      <c r="E873" s="18">
        <f t="shared" si="15"/>
        <v>0</v>
      </c>
    </row>
    <row r="874" ht="13.5" spans="1:5">
      <c r="A874" s="16">
        <v>2130148</v>
      </c>
      <c r="B874" s="16" t="s">
        <v>796</v>
      </c>
      <c r="C874" s="17">
        <v>620</v>
      </c>
      <c r="D874" s="17">
        <v>2134.36</v>
      </c>
      <c r="E874" s="18">
        <f t="shared" si="15"/>
        <v>244.3</v>
      </c>
    </row>
    <row r="875" ht="13.5" spans="1:5">
      <c r="A875" s="16">
        <v>2130152</v>
      </c>
      <c r="B875" s="16" t="s">
        <v>797</v>
      </c>
      <c r="C875" s="17">
        <v>0</v>
      </c>
      <c r="D875" s="17">
        <v>0</v>
      </c>
      <c r="E875" s="18">
        <f t="shared" si="15"/>
        <v>0</v>
      </c>
    </row>
    <row r="876" ht="13.5" spans="1:5">
      <c r="A876" s="16">
        <v>2130153</v>
      </c>
      <c r="B876" s="16" t="s">
        <v>798</v>
      </c>
      <c r="C876" s="17">
        <v>7651</v>
      </c>
      <c r="D876" s="17">
        <v>3385</v>
      </c>
      <c r="E876" s="18">
        <f t="shared" si="15"/>
        <v>-55.8</v>
      </c>
    </row>
    <row r="877" ht="13.5" spans="1:5">
      <c r="A877" s="16">
        <v>2130199</v>
      </c>
      <c r="B877" s="16" t="s">
        <v>799</v>
      </c>
      <c r="C877" s="17">
        <v>1088</v>
      </c>
      <c r="D877" s="17">
        <v>3050.63</v>
      </c>
      <c r="E877" s="18">
        <f t="shared" si="15"/>
        <v>180.4</v>
      </c>
    </row>
    <row r="878" ht="13.5" spans="1:5">
      <c r="A878" s="12">
        <v>21302</v>
      </c>
      <c r="B878" s="13" t="s">
        <v>800</v>
      </c>
      <c r="C878" s="14">
        <f>SUM(C879:C902)</f>
        <v>3965</v>
      </c>
      <c r="D878" s="14">
        <f>SUM(D879:D902)</f>
        <v>4931.910109</v>
      </c>
      <c r="E878" s="15">
        <f t="shared" si="15"/>
        <v>24.4</v>
      </c>
    </row>
    <row r="879" ht="13.5" spans="1:5">
      <c r="A879" s="16">
        <v>2130201</v>
      </c>
      <c r="B879" s="16" t="s">
        <v>157</v>
      </c>
      <c r="C879" s="17">
        <v>150</v>
      </c>
      <c r="D879" s="17">
        <v>637.297092</v>
      </c>
      <c r="E879" s="18">
        <f t="shared" si="15"/>
        <v>324.9</v>
      </c>
    </row>
    <row r="880" ht="13.5" spans="1:5">
      <c r="A880" s="16">
        <v>2130202</v>
      </c>
      <c r="B880" s="16" t="s">
        <v>158</v>
      </c>
      <c r="C880" s="17">
        <v>0</v>
      </c>
      <c r="D880" s="17">
        <v>0</v>
      </c>
      <c r="E880" s="18">
        <f t="shared" si="15"/>
        <v>0</v>
      </c>
    </row>
    <row r="881" ht="13.5" spans="1:5">
      <c r="A881" s="16">
        <v>2130203</v>
      </c>
      <c r="B881" s="16" t="s">
        <v>159</v>
      </c>
      <c r="C881" s="17">
        <v>0</v>
      </c>
      <c r="D881" s="17">
        <v>0</v>
      </c>
      <c r="E881" s="18">
        <f t="shared" si="15"/>
        <v>0</v>
      </c>
    </row>
    <row r="882" ht="13.5" spans="1:5">
      <c r="A882" s="16">
        <v>2130204</v>
      </c>
      <c r="B882" s="16" t="s">
        <v>801</v>
      </c>
      <c r="C882" s="17">
        <v>736</v>
      </c>
      <c r="D882" s="17">
        <v>111.673017</v>
      </c>
      <c r="E882" s="18">
        <f t="shared" si="15"/>
        <v>-84.8</v>
      </c>
    </row>
    <row r="883" ht="13.5" spans="1:5">
      <c r="A883" s="16">
        <v>2130205</v>
      </c>
      <c r="B883" s="16" t="s">
        <v>802</v>
      </c>
      <c r="C883" s="17">
        <v>1313</v>
      </c>
      <c r="D883" s="17">
        <v>1740.97</v>
      </c>
      <c r="E883" s="18">
        <f t="shared" si="15"/>
        <v>32.6</v>
      </c>
    </row>
    <row r="884" ht="13.5" spans="1:5">
      <c r="A884" s="16">
        <v>2130206</v>
      </c>
      <c r="B884" s="16" t="s">
        <v>803</v>
      </c>
      <c r="C884" s="17">
        <v>0</v>
      </c>
      <c r="D884" s="17">
        <v>0</v>
      </c>
      <c r="E884" s="18">
        <f t="shared" si="15"/>
        <v>0</v>
      </c>
    </row>
    <row r="885" ht="13.5" spans="1:5">
      <c r="A885" s="16">
        <v>2130207</v>
      </c>
      <c r="B885" s="16" t="s">
        <v>804</v>
      </c>
      <c r="C885" s="17">
        <v>487</v>
      </c>
      <c r="D885" s="17">
        <v>343</v>
      </c>
      <c r="E885" s="18">
        <f t="shared" si="15"/>
        <v>-29.6</v>
      </c>
    </row>
    <row r="886" ht="13.5" spans="1:5">
      <c r="A886" s="16">
        <v>2130209</v>
      </c>
      <c r="B886" s="16" t="s">
        <v>805</v>
      </c>
      <c r="C886" s="17">
        <v>524</v>
      </c>
      <c r="D886" s="17">
        <v>843.57</v>
      </c>
      <c r="E886" s="18">
        <f t="shared" si="15"/>
        <v>61</v>
      </c>
    </row>
    <row r="887" ht="13.5" spans="1:5">
      <c r="A887" s="16">
        <v>2130210</v>
      </c>
      <c r="B887" s="16" t="s">
        <v>806</v>
      </c>
      <c r="C887" s="17">
        <v>0</v>
      </c>
      <c r="D887" s="17">
        <v>0</v>
      </c>
      <c r="E887" s="18">
        <f t="shared" si="15"/>
        <v>0</v>
      </c>
    </row>
    <row r="888" ht="13.5" spans="1:5">
      <c r="A888" s="16">
        <v>2130211</v>
      </c>
      <c r="B888" s="16" t="s">
        <v>807</v>
      </c>
      <c r="C888" s="17">
        <v>5</v>
      </c>
      <c r="D888" s="17">
        <v>5</v>
      </c>
      <c r="E888" s="18">
        <f t="shared" si="15"/>
        <v>0</v>
      </c>
    </row>
    <row r="889" ht="13.5" spans="1:5">
      <c r="A889" s="16">
        <v>2130212</v>
      </c>
      <c r="B889" s="16" t="s">
        <v>808</v>
      </c>
      <c r="C889" s="17">
        <v>450</v>
      </c>
      <c r="D889" s="17">
        <v>1003</v>
      </c>
      <c r="E889" s="18">
        <f t="shared" si="15"/>
        <v>122.9</v>
      </c>
    </row>
    <row r="890" ht="13.5" spans="1:5">
      <c r="A890" s="16">
        <v>2130213</v>
      </c>
      <c r="B890" s="16" t="s">
        <v>809</v>
      </c>
      <c r="C890" s="17">
        <v>0</v>
      </c>
      <c r="D890" s="17">
        <v>0</v>
      </c>
      <c r="E890" s="18">
        <f t="shared" si="15"/>
        <v>0</v>
      </c>
    </row>
    <row r="891" ht="13.5" spans="1:5">
      <c r="A891" s="16">
        <v>2130217</v>
      </c>
      <c r="B891" s="16" t="s">
        <v>810</v>
      </c>
      <c r="C891" s="17">
        <v>0</v>
      </c>
      <c r="D891" s="17">
        <v>0</v>
      </c>
      <c r="E891" s="18">
        <f t="shared" si="15"/>
        <v>0</v>
      </c>
    </row>
    <row r="892" ht="13.5" spans="1:5">
      <c r="A892" s="16">
        <v>2130220</v>
      </c>
      <c r="B892" s="16" t="s">
        <v>811</v>
      </c>
      <c r="C892" s="17">
        <v>0</v>
      </c>
      <c r="D892" s="17">
        <v>0</v>
      </c>
      <c r="E892" s="18">
        <f t="shared" si="15"/>
        <v>0</v>
      </c>
    </row>
    <row r="893" ht="13.5" spans="1:5">
      <c r="A893" s="16">
        <v>2130221</v>
      </c>
      <c r="B893" s="16" t="s">
        <v>812</v>
      </c>
      <c r="C893" s="17">
        <v>0</v>
      </c>
      <c r="D893" s="17">
        <v>0</v>
      </c>
      <c r="E893" s="18">
        <f t="shared" si="15"/>
        <v>0</v>
      </c>
    </row>
    <row r="894" ht="13.5" spans="1:5">
      <c r="A894" s="16">
        <v>2130223</v>
      </c>
      <c r="B894" s="16" t="s">
        <v>813</v>
      </c>
      <c r="C894" s="17">
        <v>0</v>
      </c>
      <c r="D894" s="17">
        <v>0</v>
      </c>
      <c r="E894" s="18">
        <f t="shared" si="15"/>
        <v>0</v>
      </c>
    </row>
    <row r="895" ht="13.5" spans="1:5">
      <c r="A895" s="16">
        <v>2130226</v>
      </c>
      <c r="B895" s="16" t="s">
        <v>814</v>
      </c>
      <c r="C895" s="17">
        <v>0</v>
      </c>
      <c r="D895" s="17">
        <v>0</v>
      </c>
      <c r="E895" s="18">
        <f t="shared" si="15"/>
        <v>0</v>
      </c>
    </row>
    <row r="896" ht="13.5" spans="1:5">
      <c r="A896" s="16">
        <v>2130227</v>
      </c>
      <c r="B896" s="16" t="s">
        <v>815</v>
      </c>
      <c r="C896" s="17">
        <v>0</v>
      </c>
      <c r="D896" s="17">
        <v>0</v>
      </c>
      <c r="E896" s="18">
        <f t="shared" si="15"/>
        <v>0</v>
      </c>
    </row>
    <row r="897" ht="13.5" spans="1:5">
      <c r="A897" s="16">
        <v>2130232</v>
      </c>
      <c r="B897" s="16" t="s">
        <v>816</v>
      </c>
      <c r="C897" s="17">
        <v>0</v>
      </c>
      <c r="D897" s="17">
        <v>0</v>
      </c>
      <c r="E897" s="18">
        <f t="shared" si="15"/>
        <v>0</v>
      </c>
    </row>
    <row r="898" ht="13.5" spans="1:5">
      <c r="A898" s="16">
        <v>2130234</v>
      </c>
      <c r="B898" s="16" t="s">
        <v>817</v>
      </c>
      <c r="C898" s="17">
        <v>299</v>
      </c>
      <c r="D898" s="17">
        <v>246.8</v>
      </c>
      <c r="E898" s="18">
        <f t="shared" si="15"/>
        <v>-17.5</v>
      </c>
    </row>
    <row r="899" ht="13.5" spans="1:5">
      <c r="A899" s="16">
        <v>2130235</v>
      </c>
      <c r="B899" s="16" t="s">
        <v>818</v>
      </c>
      <c r="C899" s="17">
        <v>0</v>
      </c>
      <c r="D899" s="17">
        <v>0</v>
      </c>
      <c r="E899" s="18">
        <f t="shared" si="15"/>
        <v>0</v>
      </c>
    </row>
    <row r="900" ht="13.5" spans="1:5">
      <c r="A900" s="16">
        <v>2130236</v>
      </c>
      <c r="B900" s="16" t="s">
        <v>819</v>
      </c>
      <c r="C900" s="17">
        <v>0</v>
      </c>
      <c r="D900" s="17">
        <v>0</v>
      </c>
      <c r="E900" s="18">
        <f t="shared" si="15"/>
        <v>0</v>
      </c>
    </row>
    <row r="901" ht="13.5" spans="1:5">
      <c r="A901" s="16">
        <v>2130237</v>
      </c>
      <c r="B901" s="16" t="s">
        <v>785</v>
      </c>
      <c r="C901" s="17">
        <v>0</v>
      </c>
      <c r="D901" s="17">
        <v>0</v>
      </c>
      <c r="E901" s="18">
        <f t="shared" si="15"/>
        <v>0</v>
      </c>
    </row>
    <row r="902" ht="13.5" spans="1:5">
      <c r="A902" s="16">
        <v>2130299</v>
      </c>
      <c r="B902" s="16" t="s">
        <v>820</v>
      </c>
      <c r="C902" s="17">
        <v>1</v>
      </c>
      <c r="D902" s="17">
        <v>0.6</v>
      </c>
      <c r="E902" s="18">
        <f t="shared" si="15"/>
        <v>-40</v>
      </c>
    </row>
    <row r="903" ht="13.5" spans="1:5">
      <c r="A903" s="12">
        <v>21303</v>
      </c>
      <c r="B903" s="13" t="s">
        <v>821</v>
      </c>
      <c r="C903" s="14">
        <f>SUM(C904:C930)</f>
        <v>19585</v>
      </c>
      <c r="D903" s="14">
        <f>SUM(D904:D930)</f>
        <v>11665.817142</v>
      </c>
      <c r="E903" s="15">
        <f t="shared" si="15"/>
        <v>-40.4</v>
      </c>
    </row>
    <row r="904" ht="13.5" spans="1:5">
      <c r="A904" s="16">
        <v>2130301</v>
      </c>
      <c r="B904" s="16" t="s">
        <v>157</v>
      </c>
      <c r="C904" s="17">
        <v>626</v>
      </c>
      <c r="D904" s="17">
        <v>670.847108</v>
      </c>
      <c r="E904" s="18">
        <f t="shared" ref="E904:E967" si="18">ROUND(IF(C904=0,0,(D904/C904-1)*100),1)</f>
        <v>7.2</v>
      </c>
    </row>
    <row r="905" ht="13.5" spans="1:5">
      <c r="A905" s="16">
        <v>2130302</v>
      </c>
      <c r="B905" s="16" t="s">
        <v>158</v>
      </c>
      <c r="C905" s="17">
        <v>0</v>
      </c>
      <c r="D905" s="17">
        <v>0</v>
      </c>
      <c r="E905" s="18">
        <f t="shared" si="18"/>
        <v>0</v>
      </c>
    </row>
    <row r="906" ht="13.5" spans="1:5">
      <c r="A906" s="16">
        <v>2130303</v>
      </c>
      <c r="B906" s="16" t="s">
        <v>159</v>
      </c>
      <c r="C906" s="17">
        <v>0</v>
      </c>
      <c r="D906" s="17">
        <v>0</v>
      </c>
      <c r="E906" s="18">
        <f t="shared" si="18"/>
        <v>0</v>
      </c>
    </row>
    <row r="907" ht="13.5" spans="1:5">
      <c r="A907" s="16">
        <v>2130304</v>
      </c>
      <c r="B907" s="16" t="s">
        <v>822</v>
      </c>
      <c r="C907" s="17">
        <v>2465</v>
      </c>
      <c r="D907" s="17">
        <v>2288.856144</v>
      </c>
      <c r="E907" s="18">
        <f t="shared" si="18"/>
        <v>-7.1</v>
      </c>
    </row>
    <row r="908" ht="13.5" spans="1:5">
      <c r="A908" s="16">
        <v>2130305</v>
      </c>
      <c r="B908" s="16" t="s">
        <v>823</v>
      </c>
      <c r="C908" s="17">
        <v>400</v>
      </c>
      <c r="D908" s="17">
        <v>1241.1915</v>
      </c>
      <c r="E908" s="18">
        <f t="shared" si="18"/>
        <v>210.3</v>
      </c>
    </row>
    <row r="909" ht="13.5" spans="1:5">
      <c r="A909" s="16">
        <v>2130306</v>
      </c>
      <c r="B909" s="16" t="s">
        <v>824</v>
      </c>
      <c r="C909" s="17">
        <v>983</v>
      </c>
      <c r="D909" s="17">
        <v>983</v>
      </c>
      <c r="E909" s="18">
        <f t="shared" si="18"/>
        <v>0</v>
      </c>
    </row>
    <row r="910" ht="13.5" spans="1:5">
      <c r="A910" s="16">
        <v>2130307</v>
      </c>
      <c r="B910" s="16" t="s">
        <v>825</v>
      </c>
      <c r="C910" s="17">
        <v>0</v>
      </c>
      <c r="D910" s="17">
        <v>0</v>
      </c>
      <c r="E910" s="18">
        <f t="shared" si="18"/>
        <v>0</v>
      </c>
    </row>
    <row r="911" ht="13.5" spans="1:5">
      <c r="A911" s="16">
        <v>2130308</v>
      </c>
      <c r="B911" s="16" t="s">
        <v>826</v>
      </c>
      <c r="C911" s="17">
        <v>0</v>
      </c>
      <c r="D911" s="17">
        <v>0</v>
      </c>
      <c r="E911" s="18">
        <f t="shared" si="18"/>
        <v>0</v>
      </c>
    </row>
    <row r="912" ht="13.5" spans="1:5">
      <c r="A912" s="16">
        <v>2130309</v>
      </c>
      <c r="B912" s="16" t="s">
        <v>827</v>
      </c>
      <c r="C912" s="17">
        <v>0</v>
      </c>
      <c r="D912" s="17">
        <v>0</v>
      </c>
      <c r="E912" s="18">
        <f t="shared" si="18"/>
        <v>0</v>
      </c>
    </row>
    <row r="913" ht="13.5" spans="1:5">
      <c r="A913" s="16">
        <v>2130310</v>
      </c>
      <c r="B913" s="16" t="s">
        <v>828</v>
      </c>
      <c r="C913" s="17">
        <v>7900</v>
      </c>
      <c r="D913" s="17">
        <v>0</v>
      </c>
      <c r="E913" s="18">
        <f t="shared" si="18"/>
        <v>-100</v>
      </c>
    </row>
    <row r="914" ht="13.5" spans="1:5">
      <c r="A914" s="16">
        <v>2130311</v>
      </c>
      <c r="B914" s="16" t="s">
        <v>829</v>
      </c>
      <c r="C914" s="17">
        <v>363</v>
      </c>
      <c r="D914" s="17">
        <v>302.0686</v>
      </c>
      <c r="E914" s="18">
        <f t="shared" si="18"/>
        <v>-16.8</v>
      </c>
    </row>
    <row r="915" ht="13.5" spans="1:5">
      <c r="A915" s="16">
        <v>2130312</v>
      </c>
      <c r="B915" s="16" t="s">
        <v>830</v>
      </c>
      <c r="C915" s="17">
        <v>0</v>
      </c>
      <c r="D915" s="17">
        <v>0</v>
      </c>
      <c r="E915" s="18">
        <f t="shared" si="18"/>
        <v>0</v>
      </c>
    </row>
    <row r="916" ht="13.5" spans="1:5">
      <c r="A916" s="16">
        <v>2130313</v>
      </c>
      <c r="B916" s="16" t="s">
        <v>831</v>
      </c>
      <c r="C916" s="17">
        <v>0</v>
      </c>
      <c r="D916" s="17">
        <v>0</v>
      </c>
      <c r="E916" s="18">
        <f t="shared" si="18"/>
        <v>0</v>
      </c>
    </row>
    <row r="917" ht="13.5" spans="1:5">
      <c r="A917" s="16">
        <v>2130314</v>
      </c>
      <c r="B917" s="16" t="s">
        <v>832</v>
      </c>
      <c r="C917" s="17">
        <v>1576</v>
      </c>
      <c r="D917" s="17">
        <v>464.7</v>
      </c>
      <c r="E917" s="18">
        <f t="shared" si="18"/>
        <v>-70.5</v>
      </c>
    </row>
    <row r="918" ht="13.5" spans="1:5">
      <c r="A918" s="16">
        <v>2130315</v>
      </c>
      <c r="B918" s="16" t="s">
        <v>833</v>
      </c>
      <c r="C918" s="17">
        <v>0</v>
      </c>
      <c r="D918" s="17">
        <v>0</v>
      </c>
      <c r="E918" s="18">
        <f t="shared" si="18"/>
        <v>0</v>
      </c>
    </row>
    <row r="919" ht="13.5" spans="1:5">
      <c r="A919" s="16">
        <v>2130316</v>
      </c>
      <c r="B919" s="16" t="s">
        <v>834</v>
      </c>
      <c r="C919" s="17">
        <v>263</v>
      </c>
      <c r="D919" s="17">
        <v>324.835215</v>
      </c>
      <c r="E919" s="18">
        <f t="shared" si="18"/>
        <v>23.5</v>
      </c>
    </row>
    <row r="920" ht="13.5" spans="1:5">
      <c r="A920" s="16">
        <v>2130317</v>
      </c>
      <c r="B920" s="16" t="s">
        <v>835</v>
      </c>
      <c r="C920" s="17">
        <v>0</v>
      </c>
      <c r="D920" s="17">
        <v>0</v>
      </c>
      <c r="E920" s="18">
        <f t="shared" si="18"/>
        <v>0</v>
      </c>
    </row>
    <row r="921" ht="13.5" spans="1:5">
      <c r="A921" s="16">
        <v>2130318</v>
      </c>
      <c r="B921" s="16" t="s">
        <v>836</v>
      </c>
      <c r="C921" s="17">
        <v>0</v>
      </c>
      <c r="D921" s="17">
        <v>0</v>
      </c>
      <c r="E921" s="18">
        <f t="shared" si="18"/>
        <v>0</v>
      </c>
    </row>
    <row r="922" ht="13.5" spans="1:5">
      <c r="A922" s="16">
        <v>2130319</v>
      </c>
      <c r="B922" s="16" t="s">
        <v>837</v>
      </c>
      <c r="C922" s="17">
        <v>3112</v>
      </c>
      <c r="D922" s="17">
        <v>3166</v>
      </c>
      <c r="E922" s="18">
        <f t="shared" si="18"/>
        <v>1.7</v>
      </c>
    </row>
    <row r="923" ht="13.5" spans="1:5">
      <c r="A923" s="16">
        <v>2130321</v>
      </c>
      <c r="B923" s="16" t="s">
        <v>838</v>
      </c>
      <c r="C923" s="17">
        <v>447</v>
      </c>
      <c r="D923" s="17">
        <v>492.218575</v>
      </c>
      <c r="E923" s="18">
        <f t="shared" si="18"/>
        <v>10.1</v>
      </c>
    </row>
    <row r="924" ht="13.5" spans="1:5">
      <c r="A924" s="16">
        <v>2130322</v>
      </c>
      <c r="B924" s="16" t="s">
        <v>839</v>
      </c>
      <c r="C924" s="17">
        <v>0</v>
      </c>
      <c r="D924" s="17">
        <v>0</v>
      </c>
      <c r="E924" s="18">
        <f t="shared" si="18"/>
        <v>0</v>
      </c>
    </row>
    <row r="925" ht="13.5" spans="1:5">
      <c r="A925" s="16">
        <v>2130333</v>
      </c>
      <c r="B925" s="16" t="s">
        <v>813</v>
      </c>
      <c r="C925" s="17">
        <v>0</v>
      </c>
      <c r="D925" s="17">
        <v>0</v>
      </c>
      <c r="E925" s="18">
        <f t="shared" si="18"/>
        <v>0</v>
      </c>
    </row>
    <row r="926" ht="13.5" spans="1:5">
      <c r="A926" s="16">
        <v>2130334</v>
      </c>
      <c r="B926" s="16" t="s">
        <v>840</v>
      </c>
      <c r="C926" s="17">
        <v>0</v>
      </c>
      <c r="D926" s="17">
        <v>0</v>
      </c>
      <c r="E926" s="18">
        <f t="shared" si="18"/>
        <v>0</v>
      </c>
    </row>
    <row r="927" ht="13.5" spans="1:5">
      <c r="A927" s="16">
        <v>2130335</v>
      </c>
      <c r="B927" s="16" t="s">
        <v>841</v>
      </c>
      <c r="C927" s="17">
        <v>956</v>
      </c>
      <c r="D927" s="17">
        <v>1238</v>
      </c>
      <c r="E927" s="18">
        <f t="shared" si="18"/>
        <v>29.5</v>
      </c>
    </row>
    <row r="928" ht="13.5" spans="1:5">
      <c r="A928" s="16">
        <v>2130336</v>
      </c>
      <c r="B928" s="16" t="s">
        <v>842</v>
      </c>
      <c r="C928" s="17">
        <v>0</v>
      </c>
      <c r="D928" s="17">
        <v>0</v>
      </c>
      <c r="E928" s="18">
        <f t="shared" si="18"/>
        <v>0</v>
      </c>
    </row>
    <row r="929" ht="13.5" spans="1:5">
      <c r="A929" s="16">
        <v>2130337</v>
      </c>
      <c r="B929" s="16" t="s">
        <v>843</v>
      </c>
      <c r="C929" s="17">
        <v>0</v>
      </c>
      <c r="D929" s="17">
        <v>0</v>
      </c>
      <c r="E929" s="18">
        <f t="shared" si="18"/>
        <v>0</v>
      </c>
    </row>
    <row r="930" ht="13.5" spans="1:5">
      <c r="A930" s="16">
        <v>2130399</v>
      </c>
      <c r="B930" s="16" t="s">
        <v>844</v>
      </c>
      <c r="C930" s="17">
        <v>494</v>
      </c>
      <c r="D930" s="17">
        <v>494.1</v>
      </c>
      <c r="E930" s="18">
        <f t="shared" si="18"/>
        <v>0</v>
      </c>
    </row>
    <row r="931" ht="13.5" spans="1:5">
      <c r="A931" s="12">
        <v>21305</v>
      </c>
      <c r="B931" s="13" t="s">
        <v>845</v>
      </c>
      <c r="C931" s="14">
        <f>SUM(C932:C941)</f>
        <v>30366</v>
      </c>
      <c r="D931" s="14">
        <f>SUM(D932:D941)</f>
        <v>31403.463933</v>
      </c>
      <c r="E931" s="15">
        <f t="shared" si="18"/>
        <v>3.4</v>
      </c>
    </row>
    <row r="932" ht="13.5" spans="1:5">
      <c r="A932" s="16">
        <v>2130501</v>
      </c>
      <c r="B932" s="16" t="s">
        <v>157</v>
      </c>
      <c r="C932" s="17">
        <v>0</v>
      </c>
      <c r="D932" s="17">
        <v>0</v>
      </c>
      <c r="E932" s="18">
        <f t="shared" si="18"/>
        <v>0</v>
      </c>
    </row>
    <row r="933" ht="13.5" spans="1:5">
      <c r="A933" s="16">
        <v>2130502</v>
      </c>
      <c r="B933" s="16" t="s">
        <v>158</v>
      </c>
      <c r="C933" s="17">
        <v>0</v>
      </c>
      <c r="D933" s="17">
        <v>0</v>
      </c>
      <c r="E933" s="18">
        <f t="shared" si="18"/>
        <v>0</v>
      </c>
    </row>
    <row r="934" ht="13.5" spans="1:5">
      <c r="A934" s="16">
        <v>2130503</v>
      </c>
      <c r="B934" s="16" t="s">
        <v>159</v>
      </c>
      <c r="C934" s="17">
        <v>0</v>
      </c>
      <c r="D934" s="17">
        <v>0</v>
      </c>
      <c r="E934" s="18">
        <f t="shared" si="18"/>
        <v>0</v>
      </c>
    </row>
    <row r="935" ht="13.5" spans="1:5">
      <c r="A935" s="16">
        <v>2130504</v>
      </c>
      <c r="B935" s="16" t="s">
        <v>846</v>
      </c>
      <c r="C935" s="17">
        <v>15290</v>
      </c>
      <c r="D935" s="17">
        <v>23908.5337</v>
      </c>
      <c r="E935" s="18">
        <f t="shared" si="18"/>
        <v>56.4</v>
      </c>
    </row>
    <row r="936" ht="13.5" spans="1:5">
      <c r="A936" s="16">
        <v>2130505</v>
      </c>
      <c r="B936" s="16" t="s">
        <v>847</v>
      </c>
      <c r="C936" s="17">
        <v>0</v>
      </c>
      <c r="D936" s="17">
        <v>0</v>
      </c>
      <c r="E936" s="18">
        <f t="shared" si="18"/>
        <v>0</v>
      </c>
    </row>
    <row r="937" ht="13.5" spans="1:5">
      <c r="A937" s="16">
        <v>2130506</v>
      </c>
      <c r="B937" s="16" t="s">
        <v>848</v>
      </c>
      <c r="C937" s="17">
        <v>0</v>
      </c>
      <c r="D937" s="17">
        <v>0</v>
      </c>
      <c r="E937" s="18">
        <f t="shared" si="18"/>
        <v>0</v>
      </c>
    </row>
    <row r="938" ht="13.5" spans="1:5">
      <c r="A938" s="16">
        <v>2130507</v>
      </c>
      <c r="B938" s="16" t="s">
        <v>849</v>
      </c>
      <c r="C938" s="17">
        <v>0</v>
      </c>
      <c r="D938" s="17">
        <v>0</v>
      </c>
      <c r="E938" s="18">
        <f t="shared" si="18"/>
        <v>0</v>
      </c>
    </row>
    <row r="939" ht="13.5" spans="1:5">
      <c r="A939" s="16">
        <v>2130508</v>
      </c>
      <c r="B939" s="16" t="s">
        <v>850</v>
      </c>
      <c r="C939" s="17">
        <v>0</v>
      </c>
      <c r="D939" s="17">
        <v>0</v>
      </c>
      <c r="E939" s="18">
        <f t="shared" si="18"/>
        <v>0</v>
      </c>
    </row>
    <row r="940" ht="13.5" spans="1:5">
      <c r="A940" s="16">
        <v>2130550</v>
      </c>
      <c r="B940" s="16" t="s">
        <v>851</v>
      </c>
      <c r="C940" s="17">
        <v>0</v>
      </c>
      <c r="D940" s="17">
        <v>0</v>
      </c>
      <c r="E940" s="18">
        <f t="shared" si="18"/>
        <v>0</v>
      </c>
    </row>
    <row r="941" ht="13.5" spans="1:5">
      <c r="A941" s="16">
        <v>2130599</v>
      </c>
      <c r="B941" s="16" t="s">
        <v>852</v>
      </c>
      <c r="C941" s="17">
        <v>15076</v>
      </c>
      <c r="D941" s="17">
        <v>7494.930233</v>
      </c>
      <c r="E941" s="18">
        <f t="shared" si="18"/>
        <v>-50.3</v>
      </c>
    </row>
    <row r="942" ht="13.5" spans="1:5">
      <c r="A942" s="12">
        <v>21307</v>
      </c>
      <c r="B942" s="13" t="s">
        <v>853</v>
      </c>
      <c r="C942" s="14">
        <f>SUM(C943:C948)</f>
        <v>17136</v>
      </c>
      <c r="D942" s="14">
        <f>SUM(D943:D948)</f>
        <v>15564.9576</v>
      </c>
      <c r="E942" s="15">
        <f t="shared" si="18"/>
        <v>-9.2</v>
      </c>
    </row>
    <row r="943" ht="13.5" spans="1:5">
      <c r="A943" s="16">
        <v>2130701</v>
      </c>
      <c r="B943" s="16" t="s">
        <v>854</v>
      </c>
      <c r="C943" s="17">
        <v>7445</v>
      </c>
      <c r="D943" s="17">
        <v>4243</v>
      </c>
      <c r="E943" s="18">
        <f t="shared" si="18"/>
        <v>-43</v>
      </c>
    </row>
    <row r="944" ht="13.5" spans="1:5">
      <c r="A944" s="16">
        <v>2130704</v>
      </c>
      <c r="B944" s="16" t="s">
        <v>855</v>
      </c>
      <c r="C944" s="17">
        <v>0</v>
      </c>
      <c r="D944" s="17">
        <v>0</v>
      </c>
      <c r="E944" s="18">
        <f t="shared" si="18"/>
        <v>0</v>
      </c>
    </row>
    <row r="945" ht="13.5" spans="1:5">
      <c r="A945" s="16">
        <v>2130705</v>
      </c>
      <c r="B945" s="16" t="s">
        <v>856</v>
      </c>
      <c r="C945" s="17">
        <v>8461</v>
      </c>
      <c r="D945" s="17">
        <v>11291.9576</v>
      </c>
      <c r="E945" s="18">
        <f t="shared" si="18"/>
        <v>33.5</v>
      </c>
    </row>
    <row r="946" ht="13.5" spans="1:5">
      <c r="A946" s="16">
        <v>2130706</v>
      </c>
      <c r="B946" s="16" t="s">
        <v>857</v>
      </c>
      <c r="C946" s="17">
        <v>1230</v>
      </c>
      <c r="D946" s="17">
        <v>30</v>
      </c>
      <c r="E946" s="18">
        <f t="shared" si="18"/>
        <v>-97.6</v>
      </c>
    </row>
    <row r="947" ht="13.5" spans="1:5">
      <c r="A947" s="16">
        <v>2130707</v>
      </c>
      <c r="B947" s="16" t="s">
        <v>858</v>
      </c>
      <c r="C947" s="17">
        <v>0</v>
      </c>
      <c r="D947" s="17">
        <v>0</v>
      </c>
      <c r="E947" s="18">
        <f t="shared" si="18"/>
        <v>0</v>
      </c>
    </row>
    <row r="948" ht="13.5" spans="1:5">
      <c r="A948" s="16">
        <v>2130799</v>
      </c>
      <c r="B948" s="16" t="s">
        <v>859</v>
      </c>
      <c r="C948" s="17">
        <v>0</v>
      </c>
      <c r="D948" s="17">
        <v>0</v>
      </c>
      <c r="E948" s="18">
        <f t="shared" si="18"/>
        <v>0</v>
      </c>
    </row>
    <row r="949" ht="13.5" spans="1:5">
      <c r="A949" s="12">
        <v>21308</v>
      </c>
      <c r="B949" s="13" t="s">
        <v>860</v>
      </c>
      <c r="C949" s="14">
        <f>SUM(C950:C955)</f>
        <v>5533</v>
      </c>
      <c r="D949" s="14">
        <f>SUM(D950:D955)</f>
        <v>6549.681237</v>
      </c>
      <c r="E949" s="15">
        <f t="shared" si="18"/>
        <v>18.4</v>
      </c>
    </row>
    <row r="950" ht="13.5" spans="1:5">
      <c r="A950" s="16">
        <v>2130801</v>
      </c>
      <c r="B950" s="16" t="s">
        <v>861</v>
      </c>
      <c r="C950" s="17">
        <v>0</v>
      </c>
      <c r="D950" s="17">
        <v>0</v>
      </c>
      <c r="E950" s="18">
        <f t="shared" si="18"/>
        <v>0</v>
      </c>
    </row>
    <row r="951" ht="13.5" spans="1:5">
      <c r="A951" s="16">
        <v>2130802</v>
      </c>
      <c r="B951" s="16" t="s">
        <v>862</v>
      </c>
      <c r="C951" s="17">
        <v>0</v>
      </c>
      <c r="D951" s="17">
        <v>0</v>
      </c>
      <c r="E951" s="18">
        <f t="shared" si="18"/>
        <v>0</v>
      </c>
    </row>
    <row r="952" ht="13.5" spans="1:5">
      <c r="A952" s="16">
        <v>2130803</v>
      </c>
      <c r="B952" s="16" t="s">
        <v>863</v>
      </c>
      <c r="C952" s="17">
        <v>5508</v>
      </c>
      <c r="D952" s="17">
        <v>5758.683698</v>
      </c>
      <c r="E952" s="18">
        <f t="shared" si="18"/>
        <v>4.6</v>
      </c>
    </row>
    <row r="953" ht="13.5" spans="1:5">
      <c r="A953" s="16">
        <v>2130804</v>
      </c>
      <c r="B953" s="16" t="s">
        <v>864</v>
      </c>
      <c r="C953" s="17">
        <v>0</v>
      </c>
      <c r="D953" s="17">
        <v>790.997539</v>
      </c>
      <c r="E953" s="18">
        <f t="shared" si="18"/>
        <v>0</v>
      </c>
    </row>
    <row r="954" ht="13.5" spans="1:5">
      <c r="A954" s="16">
        <v>2130805</v>
      </c>
      <c r="B954" s="16" t="s">
        <v>865</v>
      </c>
      <c r="C954" s="17">
        <v>0</v>
      </c>
      <c r="D954" s="17">
        <v>0</v>
      </c>
      <c r="E954" s="18">
        <f t="shared" si="18"/>
        <v>0</v>
      </c>
    </row>
    <row r="955" ht="13.5" spans="1:5">
      <c r="A955" s="16">
        <v>2130899</v>
      </c>
      <c r="B955" s="16" t="s">
        <v>866</v>
      </c>
      <c r="C955" s="17">
        <v>25</v>
      </c>
      <c r="D955" s="17">
        <v>0</v>
      </c>
      <c r="E955" s="18">
        <f t="shared" si="18"/>
        <v>-100</v>
      </c>
    </row>
    <row r="956" ht="13.5" spans="1:5">
      <c r="A956" s="12">
        <v>21309</v>
      </c>
      <c r="B956" s="13" t="s">
        <v>867</v>
      </c>
      <c r="C956" s="14">
        <f>SUM(C957:C958)</f>
        <v>0</v>
      </c>
      <c r="D956" s="14">
        <f>SUM(D957:D958)</f>
        <v>0</v>
      </c>
      <c r="E956" s="15">
        <f t="shared" si="18"/>
        <v>0</v>
      </c>
    </row>
    <row r="957" ht="13.5" spans="1:5">
      <c r="A957" s="16">
        <v>2130901</v>
      </c>
      <c r="B957" s="16" t="s">
        <v>868</v>
      </c>
      <c r="C957" s="17">
        <v>0</v>
      </c>
      <c r="D957" s="17">
        <v>0</v>
      </c>
      <c r="E957" s="18">
        <f t="shared" si="18"/>
        <v>0</v>
      </c>
    </row>
    <row r="958" ht="13.5" spans="1:5">
      <c r="A958" s="16">
        <v>2130999</v>
      </c>
      <c r="B958" s="16" t="s">
        <v>869</v>
      </c>
      <c r="C958" s="17">
        <v>0</v>
      </c>
      <c r="D958" s="17">
        <v>0</v>
      </c>
      <c r="E958" s="18">
        <f t="shared" si="18"/>
        <v>0</v>
      </c>
    </row>
    <row r="959" ht="13.5" spans="1:5">
      <c r="A959" s="12">
        <v>21399</v>
      </c>
      <c r="B959" s="13" t="s">
        <v>870</v>
      </c>
      <c r="C959" s="14">
        <f>SUM(C960:C961)</f>
        <v>21</v>
      </c>
      <c r="D959" s="14">
        <f>SUM(D960:D961)</f>
        <v>24291</v>
      </c>
      <c r="E959" s="15">
        <f t="shared" si="18"/>
        <v>115571.4</v>
      </c>
    </row>
    <row r="960" ht="13.5" spans="1:5">
      <c r="A960" s="16">
        <v>2139901</v>
      </c>
      <c r="B960" s="16" t="s">
        <v>871</v>
      </c>
      <c r="C960" s="17">
        <v>0</v>
      </c>
      <c r="D960" s="17">
        <v>0</v>
      </c>
      <c r="E960" s="18">
        <f t="shared" si="18"/>
        <v>0</v>
      </c>
    </row>
    <row r="961" ht="13.5" spans="1:5">
      <c r="A961" s="16">
        <v>2139999</v>
      </c>
      <c r="B961" s="16" t="s">
        <v>872</v>
      </c>
      <c r="C961" s="17">
        <v>21</v>
      </c>
      <c r="D961" s="17">
        <v>24291</v>
      </c>
      <c r="E961" s="18">
        <f t="shared" si="18"/>
        <v>115571.4</v>
      </c>
    </row>
    <row r="962" ht="13.5" spans="1:5">
      <c r="A962" s="12">
        <v>214</v>
      </c>
      <c r="B962" s="13" t="s">
        <v>130</v>
      </c>
      <c r="C962" s="14">
        <f>C963+C986+C996+C1006+C1011+C1018+C1023</f>
        <v>3662</v>
      </c>
      <c r="D962" s="14">
        <f>D963+D986+D996+D1006+D1011+D1018+D1023</f>
        <v>3147.018994</v>
      </c>
      <c r="E962" s="15">
        <f t="shared" si="18"/>
        <v>-14.1</v>
      </c>
    </row>
    <row r="963" ht="13.5" spans="1:5">
      <c r="A963" s="12">
        <v>21401</v>
      </c>
      <c r="B963" s="13" t="s">
        <v>873</v>
      </c>
      <c r="C963" s="14">
        <f>SUM(C964:C985)</f>
        <v>2050</v>
      </c>
      <c r="D963" s="14">
        <f>SUM(D964:D985)</f>
        <v>1535.418994</v>
      </c>
      <c r="E963" s="15">
        <f t="shared" si="18"/>
        <v>-25.1</v>
      </c>
    </row>
    <row r="964" ht="13.5" spans="1:5">
      <c r="A964" s="16">
        <v>2140101</v>
      </c>
      <c r="B964" s="16" t="s">
        <v>157</v>
      </c>
      <c r="C964" s="17">
        <v>743</v>
      </c>
      <c r="D964" s="17">
        <v>1287.600488</v>
      </c>
      <c r="E964" s="18">
        <f t="shared" si="18"/>
        <v>73.3</v>
      </c>
    </row>
    <row r="965" ht="13.5" spans="1:5">
      <c r="A965" s="16">
        <v>2140102</v>
      </c>
      <c r="B965" s="16" t="s">
        <v>158</v>
      </c>
      <c r="C965" s="17">
        <v>346</v>
      </c>
      <c r="D965" s="17">
        <v>47.326943</v>
      </c>
      <c r="E965" s="18">
        <f t="shared" si="18"/>
        <v>-86.3</v>
      </c>
    </row>
    <row r="966" ht="13.5" spans="1:5">
      <c r="A966" s="16">
        <v>2140103</v>
      </c>
      <c r="B966" s="16" t="s">
        <v>159</v>
      </c>
      <c r="C966" s="17">
        <v>0</v>
      </c>
      <c r="D966" s="17">
        <v>0</v>
      </c>
      <c r="E966" s="18">
        <f t="shared" si="18"/>
        <v>0</v>
      </c>
    </row>
    <row r="967" ht="13.5" spans="1:5">
      <c r="A967" s="16">
        <v>2140104</v>
      </c>
      <c r="B967" s="16" t="s">
        <v>874</v>
      </c>
      <c r="C967" s="17">
        <v>0</v>
      </c>
      <c r="D967" s="17">
        <v>0</v>
      </c>
      <c r="E967" s="18">
        <f t="shared" si="18"/>
        <v>0</v>
      </c>
    </row>
    <row r="968" ht="13.5" spans="1:5">
      <c r="A968" s="16">
        <v>2140106</v>
      </c>
      <c r="B968" s="16" t="s">
        <v>875</v>
      </c>
      <c r="C968" s="17">
        <v>927</v>
      </c>
      <c r="D968" s="17">
        <v>168.491563</v>
      </c>
      <c r="E968" s="18">
        <f t="shared" ref="E968:E1031" si="19">ROUND(IF(C968=0,0,(D968/C968-1)*100),1)</f>
        <v>-81.8</v>
      </c>
    </row>
    <row r="969" ht="13.5" spans="1:5">
      <c r="A969" s="16">
        <v>2140109</v>
      </c>
      <c r="B969" s="16" t="s">
        <v>876</v>
      </c>
      <c r="C969" s="17">
        <v>0</v>
      </c>
      <c r="D969" s="17">
        <v>0</v>
      </c>
      <c r="E969" s="18">
        <f t="shared" si="19"/>
        <v>0</v>
      </c>
    </row>
    <row r="970" ht="13.5" spans="1:5">
      <c r="A970" s="16">
        <v>2140110</v>
      </c>
      <c r="B970" s="16" t="s">
        <v>877</v>
      </c>
      <c r="C970" s="17">
        <v>0</v>
      </c>
      <c r="D970" s="17">
        <v>0</v>
      </c>
      <c r="E970" s="18">
        <f t="shared" si="19"/>
        <v>0</v>
      </c>
    </row>
    <row r="971" ht="13.5" spans="1:5">
      <c r="A971" s="16">
        <v>2140111</v>
      </c>
      <c r="B971" s="16" t="s">
        <v>878</v>
      </c>
      <c r="C971" s="17">
        <v>0</v>
      </c>
      <c r="D971" s="17">
        <v>0</v>
      </c>
      <c r="E971" s="18">
        <f t="shared" si="19"/>
        <v>0</v>
      </c>
    </row>
    <row r="972" ht="13.5" spans="1:5">
      <c r="A972" s="16">
        <v>2140112</v>
      </c>
      <c r="B972" s="16" t="s">
        <v>879</v>
      </c>
      <c r="C972" s="17">
        <v>0</v>
      </c>
      <c r="D972" s="17">
        <v>0</v>
      </c>
      <c r="E972" s="18">
        <f t="shared" si="19"/>
        <v>0</v>
      </c>
    </row>
    <row r="973" ht="13.5" spans="1:5">
      <c r="A973" s="16">
        <v>2140114</v>
      </c>
      <c r="B973" s="16" t="s">
        <v>880</v>
      </c>
      <c r="C973" s="17">
        <v>0</v>
      </c>
      <c r="D973" s="17">
        <v>0</v>
      </c>
      <c r="E973" s="18">
        <f t="shared" si="19"/>
        <v>0</v>
      </c>
    </row>
    <row r="974" ht="13.5" spans="1:5">
      <c r="A974" s="16">
        <v>2140122</v>
      </c>
      <c r="B974" s="16" t="s">
        <v>881</v>
      </c>
      <c r="C974" s="17">
        <v>0</v>
      </c>
      <c r="D974" s="17">
        <v>0</v>
      </c>
      <c r="E974" s="18">
        <f t="shared" si="19"/>
        <v>0</v>
      </c>
    </row>
    <row r="975" ht="13.5" spans="1:5">
      <c r="A975" s="16">
        <v>2140123</v>
      </c>
      <c r="B975" s="16" t="s">
        <v>882</v>
      </c>
      <c r="C975" s="17">
        <v>0</v>
      </c>
      <c r="D975" s="17">
        <v>0</v>
      </c>
      <c r="E975" s="18">
        <f t="shared" si="19"/>
        <v>0</v>
      </c>
    </row>
    <row r="976" ht="13.5" spans="1:5">
      <c r="A976" s="16">
        <v>2140127</v>
      </c>
      <c r="B976" s="16" t="s">
        <v>883</v>
      </c>
      <c r="C976" s="17">
        <v>0</v>
      </c>
      <c r="D976" s="17">
        <v>0</v>
      </c>
      <c r="E976" s="18">
        <f t="shared" si="19"/>
        <v>0</v>
      </c>
    </row>
    <row r="977" ht="13.5" spans="1:5">
      <c r="A977" s="16">
        <v>2140128</v>
      </c>
      <c r="B977" s="16" t="s">
        <v>884</v>
      </c>
      <c r="C977" s="17">
        <v>0</v>
      </c>
      <c r="D977" s="17">
        <v>0</v>
      </c>
      <c r="E977" s="18">
        <f t="shared" si="19"/>
        <v>0</v>
      </c>
    </row>
    <row r="978" ht="13.5" spans="1:5">
      <c r="A978" s="16">
        <v>2140129</v>
      </c>
      <c r="B978" s="16" t="s">
        <v>885</v>
      </c>
      <c r="C978" s="17">
        <v>0</v>
      </c>
      <c r="D978" s="17">
        <v>0</v>
      </c>
      <c r="E978" s="18">
        <f t="shared" si="19"/>
        <v>0</v>
      </c>
    </row>
    <row r="979" ht="13.5" spans="1:5">
      <c r="A979" s="16">
        <v>2140130</v>
      </c>
      <c r="B979" s="16" t="s">
        <v>886</v>
      </c>
      <c r="C979" s="17">
        <v>0</v>
      </c>
      <c r="D979" s="17">
        <v>0</v>
      </c>
      <c r="E979" s="18">
        <f t="shared" si="19"/>
        <v>0</v>
      </c>
    </row>
    <row r="980" ht="13.5" spans="1:5">
      <c r="A980" s="16">
        <v>2140131</v>
      </c>
      <c r="B980" s="16" t="s">
        <v>887</v>
      </c>
      <c r="C980" s="17">
        <v>0</v>
      </c>
      <c r="D980" s="17">
        <v>0</v>
      </c>
      <c r="E980" s="18">
        <f t="shared" si="19"/>
        <v>0</v>
      </c>
    </row>
    <row r="981" ht="13.5" spans="1:5">
      <c r="A981" s="16">
        <v>2140133</v>
      </c>
      <c r="B981" s="16" t="s">
        <v>888</v>
      </c>
      <c r="C981" s="17">
        <v>0</v>
      </c>
      <c r="D981" s="17">
        <v>0</v>
      </c>
      <c r="E981" s="18">
        <f t="shared" si="19"/>
        <v>0</v>
      </c>
    </row>
    <row r="982" ht="13.5" spans="1:5">
      <c r="A982" s="16">
        <v>2140136</v>
      </c>
      <c r="B982" s="16" t="s">
        <v>889</v>
      </c>
      <c r="C982" s="17">
        <v>0</v>
      </c>
      <c r="D982" s="17">
        <v>0</v>
      </c>
      <c r="E982" s="18">
        <f t="shared" si="19"/>
        <v>0</v>
      </c>
    </row>
    <row r="983" ht="13.5" spans="1:5">
      <c r="A983" s="16">
        <v>2140138</v>
      </c>
      <c r="B983" s="16" t="s">
        <v>890</v>
      </c>
      <c r="C983" s="17">
        <v>0</v>
      </c>
      <c r="D983" s="17">
        <v>0</v>
      </c>
      <c r="E983" s="18">
        <f t="shared" si="19"/>
        <v>0</v>
      </c>
    </row>
    <row r="984" ht="13.5" spans="1:5">
      <c r="A984" s="16">
        <v>2140139</v>
      </c>
      <c r="B984" s="16" t="s">
        <v>891</v>
      </c>
      <c r="C984" s="17">
        <v>0</v>
      </c>
      <c r="D984" s="17">
        <v>0</v>
      </c>
      <c r="E984" s="18">
        <f t="shared" si="19"/>
        <v>0</v>
      </c>
    </row>
    <row r="985" ht="13.5" spans="1:5">
      <c r="A985" s="16">
        <v>2140199</v>
      </c>
      <c r="B985" s="16" t="s">
        <v>892</v>
      </c>
      <c r="C985" s="17">
        <v>34</v>
      </c>
      <c r="D985" s="17">
        <v>32</v>
      </c>
      <c r="E985" s="18">
        <f t="shared" si="19"/>
        <v>-5.9</v>
      </c>
    </row>
    <row r="986" ht="13.5" spans="1:5">
      <c r="A986" s="12">
        <v>21402</v>
      </c>
      <c r="B986" s="13" t="s">
        <v>893</v>
      </c>
      <c r="C986" s="14">
        <f>SUM(C987:C995)</f>
        <v>0</v>
      </c>
      <c r="D986" s="14">
        <f>SUM(D987:D995)</f>
        <v>0</v>
      </c>
      <c r="E986" s="15">
        <f t="shared" si="19"/>
        <v>0</v>
      </c>
    </row>
    <row r="987" ht="13.5" spans="1:5">
      <c r="A987" s="16">
        <v>2140201</v>
      </c>
      <c r="B987" s="16" t="s">
        <v>157</v>
      </c>
      <c r="C987" s="17">
        <v>0</v>
      </c>
      <c r="D987" s="17">
        <v>0</v>
      </c>
      <c r="E987" s="18">
        <f t="shared" si="19"/>
        <v>0</v>
      </c>
    </row>
    <row r="988" ht="13.5" spans="1:5">
      <c r="A988" s="16">
        <v>2140202</v>
      </c>
      <c r="B988" s="16" t="s">
        <v>158</v>
      </c>
      <c r="C988" s="17">
        <v>0</v>
      </c>
      <c r="D988" s="17">
        <v>0</v>
      </c>
      <c r="E988" s="18">
        <f t="shared" si="19"/>
        <v>0</v>
      </c>
    </row>
    <row r="989" ht="13.5" spans="1:5">
      <c r="A989" s="16">
        <v>2140203</v>
      </c>
      <c r="B989" s="16" t="s">
        <v>159</v>
      </c>
      <c r="C989" s="17">
        <v>0</v>
      </c>
      <c r="D989" s="17">
        <v>0</v>
      </c>
      <c r="E989" s="18">
        <f t="shared" si="19"/>
        <v>0</v>
      </c>
    </row>
    <row r="990" ht="13.5" spans="1:5">
      <c r="A990" s="16">
        <v>2140204</v>
      </c>
      <c r="B990" s="16" t="s">
        <v>894</v>
      </c>
      <c r="C990" s="17">
        <v>0</v>
      </c>
      <c r="D990" s="17">
        <v>0</v>
      </c>
      <c r="E990" s="18">
        <f t="shared" si="19"/>
        <v>0</v>
      </c>
    </row>
    <row r="991" ht="13.5" spans="1:5">
      <c r="A991" s="16">
        <v>2140205</v>
      </c>
      <c r="B991" s="16" t="s">
        <v>895</v>
      </c>
      <c r="C991" s="17">
        <v>0</v>
      </c>
      <c r="D991" s="17">
        <v>0</v>
      </c>
      <c r="E991" s="18">
        <f t="shared" si="19"/>
        <v>0</v>
      </c>
    </row>
    <row r="992" ht="13.5" spans="1:5">
      <c r="A992" s="16">
        <v>2140206</v>
      </c>
      <c r="B992" s="16" t="s">
        <v>896</v>
      </c>
      <c r="C992" s="17">
        <v>0</v>
      </c>
      <c r="D992" s="17">
        <v>0</v>
      </c>
      <c r="E992" s="18">
        <f t="shared" si="19"/>
        <v>0</v>
      </c>
    </row>
    <row r="993" ht="13.5" spans="1:5">
      <c r="A993" s="16">
        <v>2140207</v>
      </c>
      <c r="B993" s="16" t="s">
        <v>897</v>
      </c>
      <c r="C993" s="17">
        <v>0</v>
      </c>
      <c r="D993" s="17">
        <v>0</v>
      </c>
      <c r="E993" s="18">
        <f t="shared" si="19"/>
        <v>0</v>
      </c>
    </row>
    <row r="994" ht="13.5" spans="1:5">
      <c r="A994" s="16">
        <v>2140208</v>
      </c>
      <c r="B994" s="16" t="s">
        <v>898</v>
      </c>
      <c r="C994" s="17">
        <v>0</v>
      </c>
      <c r="D994" s="17">
        <v>0</v>
      </c>
      <c r="E994" s="18">
        <f t="shared" si="19"/>
        <v>0</v>
      </c>
    </row>
    <row r="995" ht="13.5" spans="1:5">
      <c r="A995" s="16">
        <v>2140299</v>
      </c>
      <c r="B995" s="16" t="s">
        <v>899</v>
      </c>
      <c r="C995" s="17">
        <v>0</v>
      </c>
      <c r="D995" s="17">
        <v>0</v>
      </c>
      <c r="E995" s="18">
        <f t="shared" si="19"/>
        <v>0</v>
      </c>
    </row>
    <row r="996" ht="13.5" spans="1:5">
      <c r="A996" s="12">
        <v>21403</v>
      </c>
      <c r="B996" s="13" t="s">
        <v>900</v>
      </c>
      <c r="C996" s="14">
        <f>SUM(C997:C1005)</f>
        <v>0</v>
      </c>
      <c r="D996" s="14">
        <f>SUM(D997:D1005)</f>
        <v>0</v>
      </c>
      <c r="E996" s="15">
        <f t="shared" si="19"/>
        <v>0</v>
      </c>
    </row>
    <row r="997" ht="13.5" spans="1:5">
      <c r="A997" s="16">
        <v>2140301</v>
      </c>
      <c r="B997" s="16" t="s">
        <v>157</v>
      </c>
      <c r="C997" s="17">
        <v>0</v>
      </c>
      <c r="D997" s="17">
        <v>0</v>
      </c>
      <c r="E997" s="18">
        <f t="shared" si="19"/>
        <v>0</v>
      </c>
    </row>
    <row r="998" ht="13.5" spans="1:5">
      <c r="A998" s="16">
        <v>2140302</v>
      </c>
      <c r="B998" s="16" t="s">
        <v>158</v>
      </c>
      <c r="C998" s="17">
        <v>0</v>
      </c>
      <c r="D998" s="17">
        <v>0</v>
      </c>
      <c r="E998" s="18">
        <f t="shared" si="19"/>
        <v>0</v>
      </c>
    </row>
    <row r="999" ht="13.5" spans="1:5">
      <c r="A999" s="16">
        <v>2140303</v>
      </c>
      <c r="B999" s="16" t="s">
        <v>159</v>
      </c>
      <c r="C999" s="17">
        <v>0</v>
      </c>
      <c r="D999" s="17">
        <v>0</v>
      </c>
      <c r="E999" s="18">
        <f t="shared" si="19"/>
        <v>0</v>
      </c>
    </row>
    <row r="1000" ht="13.5" spans="1:5">
      <c r="A1000" s="16">
        <v>2140304</v>
      </c>
      <c r="B1000" s="16" t="s">
        <v>901</v>
      </c>
      <c r="C1000" s="17">
        <v>0</v>
      </c>
      <c r="D1000" s="17">
        <v>0</v>
      </c>
      <c r="E1000" s="18">
        <f t="shared" si="19"/>
        <v>0</v>
      </c>
    </row>
    <row r="1001" ht="13.5" spans="1:5">
      <c r="A1001" s="16">
        <v>2140305</v>
      </c>
      <c r="B1001" s="16" t="s">
        <v>902</v>
      </c>
      <c r="C1001" s="17">
        <v>0</v>
      </c>
      <c r="D1001" s="17">
        <v>0</v>
      </c>
      <c r="E1001" s="18">
        <f t="shared" si="19"/>
        <v>0</v>
      </c>
    </row>
    <row r="1002" ht="13.5" spans="1:5">
      <c r="A1002" s="16">
        <v>2140306</v>
      </c>
      <c r="B1002" s="16" t="s">
        <v>903</v>
      </c>
      <c r="C1002" s="17">
        <v>0</v>
      </c>
      <c r="D1002" s="17">
        <v>0</v>
      </c>
      <c r="E1002" s="18">
        <f t="shared" si="19"/>
        <v>0</v>
      </c>
    </row>
    <row r="1003" ht="13.5" spans="1:5">
      <c r="A1003" s="16">
        <v>2140307</v>
      </c>
      <c r="B1003" s="16" t="s">
        <v>904</v>
      </c>
      <c r="C1003" s="17">
        <v>0</v>
      </c>
      <c r="D1003" s="17">
        <v>0</v>
      </c>
      <c r="E1003" s="18">
        <f t="shared" si="19"/>
        <v>0</v>
      </c>
    </row>
    <row r="1004" ht="13.5" spans="1:5">
      <c r="A1004" s="16">
        <v>2140308</v>
      </c>
      <c r="B1004" s="16" t="s">
        <v>905</v>
      </c>
      <c r="C1004" s="17">
        <v>0</v>
      </c>
      <c r="D1004" s="17">
        <v>0</v>
      </c>
      <c r="E1004" s="18">
        <f t="shared" si="19"/>
        <v>0</v>
      </c>
    </row>
    <row r="1005" ht="13.5" spans="1:5">
      <c r="A1005" s="16">
        <v>2140399</v>
      </c>
      <c r="B1005" s="16" t="s">
        <v>906</v>
      </c>
      <c r="C1005" s="17">
        <v>0</v>
      </c>
      <c r="D1005" s="17">
        <v>0</v>
      </c>
      <c r="E1005" s="18">
        <f t="shared" si="19"/>
        <v>0</v>
      </c>
    </row>
    <row r="1006" ht="13.5" spans="1:5">
      <c r="A1006" s="12">
        <v>21404</v>
      </c>
      <c r="B1006" s="13" t="s">
        <v>907</v>
      </c>
      <c r="C1006" s="14">
        <f>SUM(C1007:C1010)</f>
        <v>0</v>
      </c>
      <c r="D1006" s="14">
        <f>SUM(D1007:D1010)</f>
        <v>0</v>
      </c>
      <c r="E1006" s="15">
        <f t="shared" si="19"/>
        <v>0</v>
      </c>
    </row>
    <row r="1007" ht="13.5" spans="1:5">
      <c r="A1007" s="16">
        <v>2140401</v>
      </c>
      <c r="B1007" s="16" t="s">
        <v>908</v>
      </c>
      <c r="C1007" s="17">
        <v>0</v>
      </c>
      <c r="D1007" s="17">
        <v>0</v>
      </c>
      <c r="E1007" s="18">
        <f t="shared" si="19"/>
        <v>0</v>
      </c>
    </row>
    <row r="1008" ht="13.5" spans="1:5">
      <c r="A1008" s="16">
        <v>2140402</v>
      </c>
      <c r="B1008" s="16" t="s">
        <v>909</v>
      </c>
      <c r="C1008" s="17">
        <v>0</v>
      </c>
      <c r="D1008" s="17">
        <v>0</v>
      </c>
      <c r="E1008" s="18">
        <f t="shared" si="19"/>
        <v>0</v>
      </c>
    </row>
    <row r="1009" ht="13.5" spans="1:5">
      <c r="A1009" s="16">
        <v>2140403</v>
      </c>
      <c r="B1009" s="16" t="s">
        <v>910</v>
      </c>
      <c r="C1009" s="17">
        <v>0</v>
      </c>
      <c r="D1009" s="17">
        <v>0</v>
      </c>
      <c r="E1009" s="18">
        <f t="shared" si="19"/>
        <v>0</v>
      </c>
    </row>
    <row r="1010" ht="13.5" spans="1:5">
      <c r="A1010" s="16">
        <v>2140499</v>
      </c>
      <c r="B1010" s="16" t="s">
        <v>911</v>
      </c>
      <c r="C1010" s="17">
        <v>0</v>
      </c>
      <c r="D1010" s="17">
        <v>0</v>
      </c>
      <c r="E1010" s="18">
        <f t="shared" si="19"/>
        <v>0</v>
      </c>
    </row>
    <row r="1011" ht="13.5" spans="1:5">
      <c r="A1011" s="12">
        <v>21405</v>
      </c>
      <c r="B1011" s="13" t="s">
        <v>912</v>
      </c>
      <c r="C1011" s="14">
        <f>SUM(C1012:C1017)</f>
        <v>0</v>
      </c>
      <c r="D1011" s="14">
        <f>SUM(D1012:D1017)</f>
        <v>0</v>
      </c>
      <c r="E1011" s="15">
        <f t="shared" si="19"/>
        <v>0</v>
      </c>
    </row>
    <row r="1012" ht="13.5" spans="1:5">
      <c r="A1012" s="16">
        <v>2140501</v>
      </c>
      <c r="B1012" s="16" t="s">
        <v>157</v>
      </c>
      <c r="C1012" s="17">
        <v>0</v>
      </c>
      <c r="D1012" s="17">
        <v>0</v>
      </c>
      <c r="E1012" s="18">
        <f t="shared" si="19"/>
        <v>0</v>
      </c>
    </row>
    <row r="1013" ht="13.5" spans="1:5">
      <c r="A1013" s="16">
        <v>2140502</v>
      </c>
      <c r="B1013" s="16" t="s">
        <v>158</v>
      </c>
      <c r="C1013" s="17">
        <v>0</v>
      </c>
      <c r="D1013" s="17">
        <v>0</v>
      </c>
      <c r="E1013" s="18">
        <f t="shared" si="19"/>
        <v>0</v>
      </c>
    </row>
    <row r="1014" ht="13.5" spans="1:5">
      <c r="A1014" s="16">
        <v>2140503</v>
      </c>
      <c r="B1014" s="16" t="s">
        <v>159</v>
      </c>
      <c r="C1014" s="17">
        <v>0</v>
      </c>
      <c r="D1014" s="17">
        <v>0</v>
      </c>
      <c r="E1014" s="18">
        <f t="shared" si="19"/>
        <v>0</v>
      </c>
    </row>
    <row r="1015" ht="13.5" spans="1:5">
      <c r="A1015" s="16">
        <v>2140504</v>
      </c>
      <c r="B1015" s="16" t="s">
        <v>898</v>
      </c>
      <c r="C1015" s="17">
        <v>0</v>
      </c>
      <c r="D1015" s="17">
        <v>0</v>
      </c>
      <c r="E1015" s="18">
        <f t="shared" si="19"/>
        <v>0</v>
      </c>
    </row>
    <row r="1016" ht="13.5" spans="1:5">
      <c r="A1016" s="16">
        <v>2140505</v>
      </c>
      <c r="B1016" s="16" t="s">
        <v>913</v>
      </c>
      <c r="C1016" s="17">
        <v>0</v>
      </c>
      <c r="D1016" s="17">
        <v>0</v>
      </c>
      <c r="E1016" s="18">
        <f t="shared" si="19"/>
        <v>0</v>
      </c>
    </row>
    <row r="1017" ht="13.5" spans="1:5">
      <c r="A1017" s="16">
        <v>2140599</v>
      </c>
      <c r="B1017" s="16" t="s">
        <v>914</v>
      </c>
      <c r="C1017" s="17">
        <v>0</v>
      </c>
      <c r="D1017" s="17">
        <v>0</v>
      </c>
      <c r="E1017" s="18">
        <f t="shared" si="19"/>
        <v>0</v>
      </c>
    </row>
    <row r="1018" ht="13.5" spans="1:5">
      <c r="A1018" s="12">
        <v>21406</v>
      </c>
      <c r="B1018" s="13" t="s">
        <v>915</v>
      </c>
      <c r="C1018" s="14">
        <f>SUM(C1019:C1022)</f>
        <v>1612</v>
      </c>
      <c r="D1018" s="14">
        <f>SUM(D1019:D1022)</f>
        <v>1611.6</v>
      </c>
      <c r="E1018" s="15">
        <f t="shared" si="19"/>
        <v>0</v>
      </c>
    </row>
    <row r="1019" ht="13.5" spans="1:5">
      <c r="A1019" s="16">
        <v>2140601</v>
      </c>
      <c r="B1019" s="16" t="s">
        <v>916</v>
      </c>
      <c r="C1019" s="17">
        <v>15</v>
      </c>
      <c r="D1019" s="17">
        <v>15</v>
      </c>
      <c r="E1019" s="18">
        <f t="shared" si="19"/>
        <v>0</v>
      </c>
    </row>
    <row r="1020" ht="13.5" spans="1:5">
      <c r="A1020" s="16">
        <v>2140602</v>
      </c>
      <c r="B1020" s="16" t="s">
        <v>917</v>
      </c>
      <c r="C1020" s="17">
        <v>1597</v>
      </c>
      <c r="D1020" s="17">
        <v>1596.6</v>
      </c>
      <c r="E1020" s="18">
        <f t="shared" si="19"/>
        <v>0</v>
      </c>
    </row>
    <row r="1021" ht="13.5" spans="1:5">
      <c r="A1021" s="16">
        <v>2140603</v>
      </c>
      <c r="B1021" s="16" t="s">
        <v>918</v>
      </c>
      <c r="C1021" s="17">
        <v>0</v>
      </c>
      <c r="D1021" s="17">
        <v>0</v>
      </c>
      <c r="E1021" s="18">
        <f t="shared" si="19"/>
        <v>0</v>
      </c>
    </row>
    <row r="1022" ht="13.5" spans="1:5">
      <c r="A1022" s="16">
        <v>2140699</v>
      </c>
      <c r="B1022" s="16" t="s">
        <v>919</v>
      </c>
      <c r="C1022" s="17">
        <v>0</v>
      </c>
      <c r="D1022" s="17">
        <v>0</v>
      </c>
      <c r="E1022" s="18">
        <f t="shared" si="19"/>
        <v>0</v>
      </c>
    </row>
    <row r="1023" ht="13.5" spans="1:5">
      <c r="A1023" s="12">
        <v>21499</v>
      </c>
      <c r="B1023" s="13" t="s">
        <v>920</v>
      </c>
      <c r="C1023" s="14">
        <f>SUM(C1024:C1025)</f>
        <v>0</v>
      </c>
      <c r="D1023" s="14">
        <f>SUM(D1024:D1025)</f>
        <v>0</v>
      </c>
      <c r="E1023" s="15">
        <f t="shared" si="19"/>
        <v>0</v>
      </c>
    </row>
    <row r="1024" ht="13.5" spans="1:5">
      <c r="A1024" s="16">
        <v>2149901</v>
      </c>
      <c r="B1024" s="16" t="s">
        <v>921</v>
      </c>
      <c r="C1024" s="17">
        <v>0</v>
      </c>
      <c r="D1024" s="17">
        <v>0</v>
      </c>
      <c r="E1024" s="18">
        <f t="shared" si="19"/>
        <v>0</v>
      </c>
    </row>
    <row r="1025" ht="13.5" spans="1:5">
      <c r="A1025" s="16">
        <v>2149999</v>
      </c>
      <c r="B1025" s="16" t="s">
        <v>922</v>
      </c>
      <c r="C1025" s="17">
        <v>0</v>
      </c>
      <c r="D1025" s="17">
        <v>0</v>
      </c>
      <c r="E1025" s="18">
        <f t="shared" si="19"/>
        <v>0</v>
      </c>
    </row>
    <row r="1026" s="1" customFormat="1" ht="13.5" spans="1:5">
      <c r="A1026" s="22">
        <v>215</v>
      </c>
      <c r="B1026" s="23" t="s">
        <v>131</v>
      </c>
      <c r="C1026" s="24">
        <f>C1027+C1037+C1053+C1058+C1069+C1076+C1084</f>
        <v>17282</v>
      </c>
      <c r="D1026" s="24">
        <f>D1027+D1037+D1053+D1058+D1069+D1076+D1084</f>
        <v>40923.165474</v>
      </c>
      <c r="E1026" s="25">
        <f t="shared" si="19"/>
        <v>136.8</v>
      </c>
    </row>
    <row r="1027" ht="13.5" spans="1:5">
      <c r="A1027" s="12">
        <v>21501</v>
      </c>
      <c r="B1027" s="13" t="s">
        <v>923</v>
      </c>
      <c r="C1027" s="14">
        <f>SUM(C1028:C1036)</f>
        <v>27</v>
      </c>
      <c r="D1027" s="14">
        <f>SUM(D1028:D1036)</f>
        <v>0</v>
      </c>
      <c r="E1027" s="15">
        <f t="shared" si="19"/>
        <v>-100</v>
      </c>
    </row>
    <row r="1028" ht="13.5" spans="1:5">
      <c r="A1028" s="16">
        <v>2150101</v>
      </c>
      <c r="B1028" s="16" t="s">
        <v>157</v>
      </c>
      <c r="C1028" s="17">
        <v>0</v>
      </c>
      <c r="D1028" s="17">
        <v>0</v>
      </c>
      <c r="E1028" s="18">
        <f t="shared" si="19"/>
        <v>0</v>
      </c>
    </row>
    <row r="1029" ht="13.5" spans="1:5">
      <c r="A1029" s="16">
        <v>2150102</v>
      </c>
      <c r="B1029" s="16" t="s">
        <v>158</v>
      </c>
      <c r="C1029" s="17">
        <v>27</v>
      </c>
      <c r="D1029" s="17">
        <v>0</v>
      </c>
      <c r="E1029" s="18">
        <f t="shared" si="19"/>
        <v>-100</v>
      </c>
    </row>
    <row r="1030" ht="13.5" spans="1:5">
      <c r="A1030" s="16">
        <v>2150103</v>
      </c>
      <c r="B1030" s="16" t="s">
        <v>159</v>
      </c>
      <c r="C1030" s="17">
        <v>0</v>
      </c>
      <c r="D1030" s="17">
        <v>0</v>
      </c>
      <c r="E1030" s="18">
        <f t="shared" si="19"/>
        <v>0</v>
      </c>
    </row>
    <row r="1031" ht="13.5" spans="1:5">
      <c r="A1031" s="16">
        <v>2150104</v>
      </c>
      <c r="B1031" s="16" t="s">
        <v>924</v>
      </c>
      <c r="C1031" s="17">
        <v>0</v>
      </c>
      <c r="D1031" s="17">
        <v>0</v>
      </c>
      <c r="E1031" s="18">
        <f t="shared" si="19"/>
        <v>0</v>
      </c>
    </row>
    <row r="1032" ht="13.5" spans="1:5">
      <c r="A1032" s="16">
        <v>2150105</v>
      </c>
      <c r="B1032" s="16" t="s">
        <v>925</v>
      </c>
      <c r="C1032" s="17">
        <v>0</v>
      </c>
      <c r="D1032" s="17">
        <v>0</v>
      </c>
      <c r="E1032" s="18">
        <f t="shared" ref="E1032:E1095" si="20">ROUND(IF(C1032=0,0,(D1032/C1032-1)*100),1)</f>
        <v>0</v>
      </c>
    </row>
    <row r="1033" ht="13.5" spans="1:5">
      <c r="A1033" s="16">
        <v>2150106</v>
      </c>
      <c r="B1033" s="16" t="s">
        <v>926</v>
      </c>
      <c r="C1033" s="17">
        <v>0</v>
      </c>
      <c r="D1033" s="17">
        <v>0</v>
      </c>
      <c r="E1033" s="18">
        <f t="shared" si="20"/>
        <v>0</v>
      </c>
    </row>
    <row r="1034" ht="13.5" spans="1:5">
      <c r="A1034" s="16">
        <v>2150107</v>
      </c>
      <c r="B1034" s="16" t="s">
        <v>927</v>
      </c>
      <c r="C1034" s="17">
        <v>0</v>
      </c>
      <c r="D1034" s="17">
        <v>0</v>
      </c>
      <c r="E1034" s="18">
        <f t="shared" si="20"/>
        <v>0</v>
      </c>
    </row>
    <row r="1035" ht="13.5" spans="1:5">
      <c r="A1035" s="16">
        <v>2150108</v>
      </c>
      <c r="B1035" s="16" t="s">
        <v>928</v>
      </c>
      <c r="C1035" s="17">
        <v>0</v>
      </c>
      <c r="D1035" s="17">
        <v>0</v>
      </c>
      <c r="E1035" s="18">
        <f t="shared" si="20"/>
        <v>0</v>
      </c>
    </row>
    <row r="1036" ht="13.5" spans="1:5">
      <c r="A1036" s="16">
        <v>2150199</v>
      </c>
      <c r="B1036" s="16" t="s">
        <v>929</v>
      </c>
      <c r="C1036" s="17">
        <v>0</v>
      </c>
      <c r="D1036" s="17">
        <v>0</v>
      </c>
      <c r="E1036" s="18">
        <f t="shared" si="20"/>
        <v>0</v>
      </c>
    </row>
    <row r="1037" ht="13.5" spans="1:5">
      <c r="A1037" s="12">
        <v>21502</v>
      </c>
      <c r="B1037" s="13" t="s">
        <v>930</v>
      </c>
      <c r="C1037" s="14">
        <f>SUM(C1038:C1052)</f>
        <v>0</v>
      </c>
      <c r="D1037" s="14">
        <f>SUM(D1038:D1052)</f>
        <v>0</v>
      </c>
      <c r="E1037" s="15">
        <f t="shared" si="20"/>
        <v>0</v>
      </c>
    </row>
    <row r="1038" ht="13.5" spans="1:5">
      <c r="A1038" s="16">
        <v>2150201</v>
      </c>
      <c r="B1038" s="16" t="s">
        <v>157</v>
      </c>
      <c r="C1038" s="17">
        <v>0</v>
      </c>
      <c r="D1038" s="17">
        <v>0</v>
      </c>
      <c r="E1038" s="18">
        <f t="shared" si="20"/>
        <v>0</v>
      </c>
    </row>
    <row r="1039" ht="13.5" spans="1:5">
      <c r="A1039" s="16">
        <v>2150202</v>
      </c>
      <c r="B1039" s="16" t="s">
        <v>158</v>
      </c>
      <c r="C1039" s="17">
        <v>0</v>
      </c>
      <c r="D1039" s="17">
        <v>0</v>
      </c>
      <c r="E1039" s="18">
        <f t="shared" si="20"/>
        <v>0</v>
      </c>
    </row>
    <row r="1040" ht="13.5" spans="1:5">
      <c r="A1040" s="16">
        <v>2150203</v>
      </c>
      <c r="B1040" s="16" t="s">
        <v>159</v>
      </c>
      <c r="C1040" s="17">
        <v>0</v>
      </c>
      <c r="D1040" s="17">
        <v>0</v>
      </c>
      <c r="E1040" s="18">
        <f t="shared" si="20"/>
        <v>0</v>
      </c>
    </row>
    <row r="1041" ht="13.5" spans="1:5">
      <c r="A1041" s="16">
        <v>2150204</v>
      </c>
      <c r="B1041" s="16" t="s">
        <v>931</v>
      </c>
      <c r="C1041" s="17">
        <v>0</v>
      </c>
      <c r="D1041" s="17">
        <v>0</v>
      </c>
      <c r="E1041" s="18">
        <f t="shared" si="20"/>
        <v>0</v>
      </c>
    </row>
    <row r="1042" ht="13.5" spans="1:5">
      <c r="A1042" s="16">
        <v>2150205</v>
      </c>
      <c r="B1042" s="16" t="s">
        <v>932</v>
      </c>
      <c r="C1042" s="17">
        <v>0</v>
      </c>
      <c r="D1042" s="17">
        <v>0</v>
      </c>
      <c r="E1042" s="18">
        <f t="shared" si="20"/>
        <v>0</v>
      </c>
    </row>
    <row r="1043" ht="13.5" spans="1:5">
      <c r="A1043" s="16">
        <v>2150206</v>
      </c>
      <c r="B1043" s="16" t="s">
        <v>933</v>
      </c>
      <c r="C1043" s="17">
        <v>0</v>
      </c>
      <c r="D1043" s="17">
        <v>0</v>
      </c>
      <c r="E1043" s="18">
        <f t="shared" si="20"/>
        <v>0</v>
      </c>
    </row>
    <row r="1044" ht="13.5" spans="1:5">
      <c r="A1044" s="16">
        <v>2150207</v>
      </c>
      <c r="B1044" s="16" t="s">
        <v>934</v>
      </c>
      <c r="C1044" s="17">
        <v>0</v>
      </c>
      <c r="D1044" s="17">
        <v>0</v>
      </c>
      <c r="E1044" s="18">
        <f t="shared" si="20"/>
        <v>0</v>
      </c>
    </row>
    <row r="1045" ht="13.5" spans="1:5">
      <c r="A1045" s="16">
        <v>2150208</v>
      </c>
      <c r="B1045" s="16" t="s">
        <v>935</v>
      </c>
      <c r="C1045" s="17">
        <v>0</v>
      </c>
      <c r="D1045" s="17">
        <v>0</v>
      </c>
      <c r="E1045" s="18">
        <f t="shared" si="20"/>
        <v>0</v>
      </c>
    </row>
    <row r="1046" ht="13.5" spans="1:5">
      <c r="A1046" s="16">
        <v>2150209</v>
      </c>
      <c r="B1046" s="16" t="s">
        <v>936</v>
      </c>
      <c r="C1046" s="17">
        <v>0</v>
      </c>
      <c r="D1046" s="17">
        <v>0</v>
      </c>
      <c r="E1046" s="18">
        <f t="shared" si="20"/>
        <v>0</v>
      </c>
    </row>
    <row r="1047" ht="13.5" spans="1:5">
      <c r="A1047" s="16">
        <v>2150210</v>
      </c>
      <c r="B1047" s="16" t="s">
        <v>937</v>
      </c>
      <c r="C1047" s="17">
        <v>0</v>
      </c>
      <c r="D1047" s="17">
        <v>0</v>
      </c>
      <c r="E1047" s="18">
        <f t="shared" si="20"/>
        <v>0</v>
      </c>
    </row>
    <row r="1048" ht="13.5" spans="1:5">
      <c r="A1048" s="16">
        <v>2150212</v>
      </c>
      <c r="B1048" s="16" t="s">
        <v>938</v>
      </c>
      <c r="C1048" s="17">
        <v>0</v>
      </c>
      <c r="D1048" s="17">
        <v>0</v>
      </c>
      <c r="E1048" s="18">
        <f t="shared" si="20"/>
        <v>0</v>
      </c>
    </row>
    <row r="1049" ht="13.5" spans="1:5">
      <c r="A1049" s="16">
        <v>2150213</v>
      </c>
      <c r="B1049" s="16" t="s">
        <v>939</v>
      </c>
      <c r="C1049" s="17">
        <v>0</v>
      </c>
      <c r="D1049" s="17">
        <v>0</v>
      </c>
      <c r="E1049" s="18">
        <f t="shared" si="20"/>
        <v>0</v>
      </c>
    </row>
    <row r="1050" ht="13.5" spans="1:5">
      <c r="A1050" s="16">
        <v>2150214</v>
      </c>
      <c r="B1050" s="16" t="s">
        <v>940</v>
      </c>
      <c r="C1050" s="17">
        <v>0</v>
      </c>
      <c r="D1050" s="17">
        <v>0</v>
      </c>
      <c r="E1050" s="18">
        <f t="shared" si="20"/>
        <v>0</v>
      </c>
    </row>
    <row r="1051" ht="13.5" spans="1:5">
      <c r="A1051" s="16">
        <v>2150215</v>
      </c>
      <c r="B1051" s="16" t="s">
        <v>941</v>
      </c>
      <c r="C1051" s="17">
        <v>0</v>
      </c>
      <c r="D1051" s="17">
        <v>0</v>
      </c>
      <c r="E1051" s="18">
        <f t="shared" si="20"/>
        <v>0</v>
      </c>
    </row>
    <row r="1052" ht="13.5" spans="1:5">
      <c r="A1052" s="16">
        <v>2150299</v>
      </c>
      <c r="B1052" s="16" t="s">
        <v>942</v>
      </c>
      <c r="C1052" s="17">
        <v>0</v>
      </c>
      <c r="D1052" s="17">
        <v>0</v>
      </c>
      <c r="E1052" s="18">
        <f t="shared" si="20"/>
        <v>0</v>
      </c>
    </row>
    <row r="1053" ht="13.5" spans="1:5">
      <c r="A1053" s="12">
        <v>21503</v>
      </c>
      <c r="B1053" s="13" t="s">
        <v>943</v>
      </c>
      <c r="C1053" s="14">
        <f>SUM(C1054:C1057)</f>
        <v>0</v>
      </c>
      <c r="D1053" s="14">
        <f>SUM(D1054:D1057)</f>
        <v>0</v>
      </c>
      <c r="E1053" s="15">
        <f t="shared" si="20"/>
        <v>0</v>
      </c>
    </row>
    <row r="1054" ht="13.5" spans="1:5">
      <c r="A1054" s="16">
        <v>2150301</v>
      </c>
      <c r="B1054" s="16" t="s">
        <v>157</v>
      </c>
      <c r="C1054" s="17">
        <v>0</v>
      </c>
      <c r="D1054" s="17">
        <v>0</v>
      </c>
      <c r="E1054" s="18">
        <f t="shared" si="20"/>
        <v>0</v>
      </c>
    </row>
    <row r="1055" ht="13.5" spans="1:5">
      <c r="A1055" s="16">
        <v>2150302</v>
      </c>
      <c r="B1055" s="16" t="s">
        <v>158</v>
      </c>
      <c r="C1055" s="17">
        <v>0</v>
      </c>
      <c r="D1055" s="17">
        <v>0</v>
      </c>
      <c r="E1055" s="18">
        <f t="shared" si="20"/>
        <v>0</v>
      </c>
    </row>
    <row r="1056" ht="13.5" spans="1:5">
      <c r="A1056" s="16">
        <v>2150303</v>
      </c>
      <c r="B1056" s="16" t="s">
        <v>159</v>
      </c>
      <c r="C1056" s="17">
        <v>0</v>
      </c>
      <c r="D1056" s="17">
        <v>0</v>
      </c>
      <c r="E1056" s="18">
        <f t="shared" si="20"/>
        <v>0</v>
      </c>
    </row>
    <row r="1057" ht="13.5" spans="1:5">
      <c r="A1057" s="16">
        <v>2150399</v>
      </c>
      <c r="B1057" s="16" t="s">
        <v>944</v>
      </c>
      <c r="C1057" s="17">
        <v>0</v>
      </c>
      <c r="D1057" s="17">
        <v>0</v>
      </c>
      <c r="E1057" s="18">
        <f t="shared" si="20"/>
        <v>0</v>
      </c>
    </row>
    <row r="1058" ht="13.5" spans="1:5">
      <c r="A1058" s="12">
        <v>21505</v>
      </c>
      <c r="B1058" s="13" t="s">
        <v>945</v>
      </c>
      <c r="C1058" s="14">
        <f>SUM(C1059:C1068)</f>
        <v>0</v>
      </c>
      <c r="D1058" s="14">
        <f>SUM(D1059:D1068)</f>
        <v>0</v>
      </c>
      <c r="E1058" s="15">
        <f t="shared" si="20"/>
        <v>0</v>
      </c>
    </row>
    <row r="1059" ht="13.5" spans="1:5">
      <c r="A1059" s="16">
        <v>2150501</v>
      </c>
      <c r="B1059" s="16" t="s">
        <v>157</v>
      </c>
      <c r="C1059" s="17">
        <v>0</v>
      </c>
      <c r="D1059" s="17">
        <v>0</v>
      </c>
      <c r="E1059" s="18">
        <f t="shared" si="20"/>
        <v>0</v>
      </c>
    </row>
    <row r="1060" ht="13.5" spans="1:5">
      <c r="A1060" s="16">
        <v>2150502</v>
      </c>
      <c r="B1060" s="16" t="s">
        <v>158</v>
      </c>
      <c r="C1060" s="17">
        <v>0</v>
      </c>
      <c r="D1060" s="17">
        <v>0</v>
      </c>
      <c r="E1060" s="18">
        <f t="shared" si="20"/>
        <v>0</v>
      </c>
    </row>
    <row r="1061" ht="13.5" spans="1:5">
      <c r="A1061" s="16">
        <v>2150503</v>
      </c>
      <c r="B1061" s="16" t="s">
        <v>159</v>
      </c>
      <c r="C1061" s="17">
        <v>0</v>
      </c>
      <c r="D1061" s="17">
        <v>0</v>
      </c>
      <c r="E1061" s="18">
        <f t="shared" si="20"/>
        <v>0</v>
      </c>
    </row>
    <row r="1062" ht="13.5" spans="1:5">
      <c r="A1062" s="16">
        <v>2150505</v>
      </c>
      <c r="B1062" s="16" t="s">
        <v>946</v>
      </c>
      <c r="C1062" s="17">
        <v>0</v>
      </c>
      <c r="D1062" s="17">
        <v>0</v>
      </c>
      <c r="E1062" s="18">
        <f t="shared" si="20"/>
        <v>0</v>
      </c>
    </row>
    <row r="1063" ht="13.5" spans="1:5">
      <c r="A1063" s="16">
        <v>2150507</v>
      </c>
      <c r="B1063" s="16" t="s">
        <v>947</v>
      </c>
      <c r="C1063" s="17">
        <v>0</v>
      </c>
      <c r="D1063" s="17">
        <v>0</v>
      </c>
      <c r="E1063" s="18">
        <f t="shared" si="20"/>
        <v>0</v>
      </c>
    </row>
    <row r="1064" ht="13.5" spans="1:5">
      <c r="A1064" s="16">
        <v>2150508</v>
      </c>
      <c r="B1064" s="16" t="s">
        <v>948</v>
      </c>
      <c r="C1064" s="17">
        <v>0</v>
      </c>
      <c r="D1064" s="17">
        <v>0</v>
      </c>
      <c r="E1064" s="18">
        <f t="shared" si="20"/>
        <v>0</v>
      </c>
    </row>
    <row r="1065" ht="13.5" spans="1:5">
      <c r="A1065" s="16">
        <v>2150516</v>
      </c>
      <c r="B1065" s="16" t="s">
        <v>949</v>
      </c>
      <c r="C1065" s="17">
        <v>0</v>
      </c>
      <c r="D1065" s="17">
        <v>0</v>
      </c>
      <c r="E1065" s="18">
        <f t="shared" si="20"/>
        <v>0</v>
      </c>
    </row>
    <row r="1066" ht="13.5" spans="1:5">
      <c r="A1066" s="16">
        <v>2150517</v>
      </c>
      <c r="B1066" s="16" t="s">
        <v>950</v>
      </c>
      <c r="C1066" s="17">
        <v>0</v>
      </c>
      <c r="D1066" s="17">
        <v>0</v>
      </c>
      <c r="E1066" s="18">
        <f t="shared" si="20"/>
        <v>0</v>
      </c>
    </row>
    <row r="1067" ht="13.5" spans="1:5">
      <c r="A1067" s="16">
        <v>2150550</v>
      </c>
      <c r="B1067" s="16" t="s">
        <v>166</v>
      </c>
      <c r="C1067" s="17">
        <v>0</v>
      </c>
      <c r="D1067" s="17">
        <v>0</v>
      </c>
      <c r="E1067" s="18">
        <f t="shared" si="20"/>
        <v>0</v>
      </c>
    </row>
    <row r="1068" ht="13.5" spans="1:5">
      <c r="A1068" s="16">
        <v>2150599</v>
      </c>
      <c r="B1068" s="16" t="s">
        <v>951</v>
      </c>
      <c r="C1068" s="17">
        <v>0</v>
      </c>
      <c r="D1068" s="17">
        <v>0</v>
      </c>
      <c r="E1068" s="18">
        <f t="shared" si="20"/>
        <v>0</v>
      </c>
    </row>
    <row r="1069" ht="13.5" spans="1:5">
      <c r="A1069" s="12">
        <v>21507</v>
      </c>
      <c r="B1069" s="13" t="s">
        <v>952</v>
      </c>
      <c r="C1069" s="14">
        <f>SUM(C1070:C1075)</f>
        <v>29</v>
      </c>
      <c r="D1069" s="14">
        <f>SUM(D1070:D1075)</f>
        <v>18.4</v>
      </c>
      <c r="E1069" s="15">
        <f t="shared" si="20"/>
        <v>-36.6</v>
      </c>
    </row>
    <row r="1070" ht="13.5" spans="1:5">
      <c r="A1070" s="16">
        <v>2150701</v>
      </c>
      <c r="B1070" s="16" t="s">
        <v>157</v>
      </c>
      <c r="C1070" s="17">
        <v>29</v>
      </c>
      <c r="D1070" s="17">
        <v>18.4</v>
      </c>
      <c r="E1070" s="18">
        <f t="shared" si="20"/>
        <v>-36.6</v>
      </c>
    </row>
    <row r="1071" ht="13.5" spans="1:5">
      <c r="A1071" s="16">
        <v>2150702</v>
      </c>
      <c r="B1071" s="16" t="s">
        <v>158</v>
      </c>
      <c r="C1071" s="17">
        <v>0</v>
      </c>
      <c r="D1071" s="17">
        <v>0</v>
      </c>
      <c r="E1071" s="18">
        <f t="shared" si="20"/>
        <v>0</v>
      </c>
    </row>
    <row r="1072" ht="13.5" spans="1:5">
      <c r="A1072" s="16">
        <v>2150703</v>
      </c>
      <c r="B1072" s="16" t="s">
        <v>159</v>
      </c>
      <c r="C1072" s="17">
        <v>0</v>
      </c>
      <c r="D1072" s="17">
        <v>0</v>
      </c>
      <c r="E1072" s="18">
        <f t="shared" si="20"/>
        <v>0</v>
      </c>
    </row>
    <row r="1073" ht="13.5" spans="1:5">
      <c r="A1073" s="16">
        <v>2150704</v>
      </c>
      <c r="B1073" s="16" t="s">
        <v>953</v>
      </c>
      <c r="C1073" s="17">
        <v>0</v>
      </c>
      <c r="D1073" s="17">
        <v>0</v>
      </c>
      <c r="E1073" s="18">
        <f t="shared" si="20"/>
        <v>0</v>
      </c>
    </row>
    <row r="1074" ht="13.5" spans="1:5">
      <c r="A1074" s="16">
        <v>2150705</v>
      </c>
      <c r="B1074" s="16" t="s">
        <v>954</v>
      </c>
      <c r="C1074" s="17">
        <v>0</v>
      </c>
      <c r="D1074" s="17">
        <v>0</v>
      </c>
      <c r="E1074" s="18">
        <f t="shared" si="20"/>
        <v>0</v>
      </c>
    </row>
    <row r="1075" ht="13.5" spans="1:5">
      <c r="A1075" s="16">
        <v>2150799</v>
      </c>
      <c r="B1075" s="16" t="s">
        <v>955</v>
      </c>
      <c r="C1075" s="17">
        <v>0</v>
      </c>
      <c r="D1075" s="17">
        <v>0</v>
      </c>
      <c r="E1075" s="18">
        <f t="shared" si="20"/>
        <v>0</v>
      </c>
    </row>
    <row r="1076" ht="13.5" spans="1:5">
      <c r="A1076" s="12">
        <v>21508</v>
      </c>
      <c r="B1076" s="13" t="s">
        <v>956</v>
      </c>
      <c r="C1076" s="14">
        <f>SUM(C1077:C1083)</f>
        <v>891</v>
      </c>
      <c r="D1076" s="14">
        <f>SUM(D1077:D1083)</f>
        <v>827.808378</v>
      </c>
      <c r="E1076" s="15">
        <f t="shared" si="20"/>
        <v>-7.1</v>
      </c>
    </row>
    <row r="1077" ht="13.5" spans="1:5">
      <c r="A1077" s="16">
        <v>2150801</v>
      </c>
      <c r="B1077" s="16" t="s">
        <v>157</v>
      </c>
      <c r="C1077" s="17">
        <v>0</v>
      </c>
      <c r="D1077" s="17">
        <v>0</v>
      </c>
      <c r="E1077" s="18">
        <f t="shared" si="20"/>
        <v>0</v>
      </c>
    </row>
    <row r="1078" ht="13.5" spans="1:5">
      <c r="A1078" s="16">
        <v>2150802</v>
      </c>
      <c r="B1078" s="16" t="s">
        <v>158</v>
      </c>
      <c r="C1078" s="17">
        <v>705</v>
      </c>
      <c r="D1078" s="17">
        <v>821.808378</v>
      </c>
      <c r="E1078" s="18">
        <f t="shared" si="20"/>
        <v>16.6</v>
      </c>
    </row>
    <row r="1079" ht="13.5" spans="1:5">
      <c r="A1079" s="16">
        <v>2150803</v>
      </c>
      <c r="B1079" s="16" t="s">
        <v>159</v>
      </c>
      <c r="C1079" s="17">
        <v>0</v>
      </c>
      <c r="D1079" s="17">
        <v>0</v>
      </c>
      <c r="E1079" s="18">
        <f t="shared" si="20"/>
        <v>0</v>
      </c>
    </row>
    <row r="1080" ht="13.5" spans="1:5">
      <c r="A1080" s="16">
        <v>2150804</v>
      </c>
      <c r="B1080" s="16" t="s">
        <v>957</v>
      </c>
      <c r="C1080" s="17">
        <v>0</v>
      </c>
      <c r="D1080" s="17">
        <v>0</v>
      </c>
      <c r="E1080" s="18">
        <f t="shared" si="20"/>
        <v>0</v>
      </c>
    </row>
    <row r="1081" ht="13.5" spans="1:5">
      <c r="A1081" s="16">
        <v>2150805</v>
      </c>
      <c r="B1081" s="16" t="s">
        <v>958</v>
      </c>
      <c r="C1081" s="17">
        <v>40</v>
      </c>
      <c r="D1081" s="17">
        <v>0</v>
      </c>
      <c r="E1081" s="18">
        <f t="shared" si="20"/>
        <v>-100</v>
      </c>
    </row>
    <row r="1082" ht="13.5" spans="1:5">
      <c r="A1082" s="16">
        <v>2150806</v>
      </c>
      <c r="B1082" s="16" t="s">
        <v>959</v>
      </c>
      <c r="C1082" s="17">
        <v>0</v>
      </c>
      <c r="D1082" s="17">
        <v>0</v>
      </c>
      <c r="E1082" s="18">
        <f t="shared" si="20"/>
        <v>0</v>
      </c>
    </row>
    <row r="1083" ht="13.5" spans="1:5">
      <c r="A1083" s="16">
        <v>2150899</v>
      </c>
      <c r="B1083" s="16" t="s">
        <v>960</v>
      </c>
      <c r="C1083" s="17">
        <v>146</v>
      </c>
      <c r="D1083" s="17">
        <v>6</v>
      </c>
      <c r="E1083" s="18">
        <f t="shared" si="20"/>
        <v>-95.9</v>
      </c>
    </row>
    <row r="1084" ht="13.5" spans="1:5">
      <c r="A1084" s="12">
        <v>21599</v>
      </c>
      <c r="B1084" s="13" t="s">
        <v>961</v>
      </c>
      <c r="C1084" s="14">
        <f>SUM(C1085:C1089)</f>
        <v>16335</v>
      </c>
      <c r="D1084" s="14">
        <f>SUM(D1085:D1089)</f>
        <v>40076.957096</v>
      </c>
      <c r="E1084" s="15">
        <f t="shared" si="20"/>
        <v>145.3</v>
      </c>
    </row>
    <row r="1085" ht="13.5" spans="1:5">
      <c r="A1085" s="16">
        <v>2159901</v>
      </c>
      <c r="B1085" s="16" t="s">
        <v>962</v>
      </c>
      <c r="C1085" s="17">
        <v>0</v>
      </c>
      <c r="D1085" s="17">
        <v>0</v>
      </c>
      <c r="E1085" s="18">
        <f t="shared" si="20"/>
        <v>0</v>
      </c>
    </row>
    <row r="1086" ht="13.5" spans="1:5">
      <c r="A1086" s="16">
        <v>2159904</v>
      </c>
      <c r="B1086" s="16" t="s">
        <v>963</v>
      </c>
      <c r="C1086" s="17">
        <v>0</v>
      </c>
      <c r="D1086" s="17">
        <v>0</v>
      </c>
      <c r="E1086" s="18">
        <f t="shared" si="20"/>
        <v>0</v>
      </c>
    </row>
    <row r="1087" ht="13.5" spans="1:5">
      <c r="A1087" s="16">
        <v>2159905</v>
      </c>
      <c r="B1087" s="16" t="s">
        <v>964</v>
      </c>
      <c r="C1087" s="17">
        <v>0</v>
      </c>
      <c r="D1087" s="17">
        <v>0</v>
      </c>
      <c r="E1087" s="18">
        <f t="shared" si="20"/>
        <v>0</v>
      </c>
    </row>
    <row r="1088" ht="13.5" spans="1:5">
      <c r="A1088" s="16">
        <v>2159906</v>
      </c>
      <c r="B1088" s="16" t="s">
        <v>965</v>
      </c>
      <c r="C1088" s="17">
        <v>0</v>
      </c>
      <c r="D1088" s="17">
        <v>0</v>
      </c>
      <c r="E1088" s="18">
        <f t="shared" si="20"/>
        <v>0</v>
      </c>
    </row>
    <row r="1089" ht="13.5" spans="1:5">
      <c r="A1089" s="16">
        <v>2159999</v>
      </c>
      <c r="B1089" s="16" t="s">
        <v>966</v>
      </c>
      <c r="C1089" s="17">
        <v>16335</v>
      </c>
      <c r="D1089" s="17">
        <v>40076.957096</v>
      </c>
      <c r="E1089" s="18">
        <f t="shared" si="20"/>
        <v>145.3</v>
      </c>
    </row>
    <row r="1090" s="1" customFormat="1" ht="13.5" spans="1:5">
      <c r="A1090" s="22">
        <v>216</v>
      </c>
      <c r="B1090" s="23" t="s">
        <v>132</v>
      </c>
      <c r="C1090" s="24">
        <f>C1091+C1101+C1107</f>
        <v>123</v>
      </c>
      <c r="D1090" s="24">
        <f>D1091+D1101+D1107</f>
        <v>48.194754</v>
      </c>
      <c r="E1090" s="25">
        <f t="shared" si="20"/>
        <v>-60.8</v>
      </c>
    </row>
    <row r="1091" ht="13.5" spans="1:5">
      <c r="A1091" s="12">
        <v>21602</v>
      </c>
      <c r="B1091" s="13" t="s">
        <v>967</v>
      </c>
      <c r="C1091" s="14">
        <f>SUM(C1092:C1100)</f>
        <v>54</v>
      </c>
      <c r="D1091" s="14">
        <f>SUM(D1092:D1100)</f>
        <v>29.104754</v>
      </c>
      <c r="E1091" s="15">
        <f t="shared" si="20"/>
        <v>-46.1</v>
      </c>
    </row>
    <row r="1092" ht="13.5" spans="1:5">
      <c r="A1092" s="16">
        <v>2160201</v>
      </c>
      <c r="B1092" s="16" t="s">
        <v>157</v>
      </c>
      <c r="C1092" s="17">
        <v>0</v>
      </c>
      <c r="D1092" s="17">
        <v>0</v>
      </c>
      <c r="E1092" s="18">
        <f t="shared" si="20"/>
        <v>0</v>
      </c>
    </row>
    <row r="1093" ht="13.5" spans="1:5">
      <c r="A1093" s="16">
        <v>2160202</v>
      </c>
      <c r="B1093" s="16" t="s">
        <v>158</v>
      </c>
      <c r="C1093" s="17">
        <v>54</v>
      </c>
      <c r="D1093" s="17">
        <v>29.104754</v>
      </c>
      <c r="E1093" s="18">
        <f t="shared" si="20"/>
        <v>-46.1</v>
      </c>
    </row>
    <row r="1094" ht="13.5" spans="1:5">
      <c r="A1094" s="16">
        <v>2160203</v>
      </c>
      <c r="B1094" s="16" t="s">
        <v>159</v>
      </c>
      <c r="C1094" s="17">
        <v>0</v>
      </c>
      <c r="D1094" s="17">
        <v>0</v>
      </c>
      <c r="E1094" s="18">
        <f t="shared" si="20"/>
        <v>0</v>
      </c>
    </row>
    <row r="1095" ht="13.5" spans="1:5">
      <c r="A1095" s="16">
        <v>2160216</v>
      </c>
      <c r="B1095" s="16" t="s">
        <v>968</v>
      </c>
      <c r="C1095" s="17">
        <v>0</v>
      </c>
      <c r="D1095" s="17">
        <v>0</v>
      </c>
      <c r="E1095" s="18">
        <f t="shared" si="20"/>
        <v>0</v>
      </c>
    </row>
    <row r="1096" ht="13.5" spans="1:5">
      <c r="A1096" s="16">
        <v>2160217</v>
      </c>
      <c r="B1096" s="16" t="s">
        <v>969</v>
      </c>
      <c r="C1096" s="17">
        <v>0</v>
      </c>
      <c r="D1096" s="17">
        <v>0</v>
      </c>
      <c r="E1096" s="18">
        <f t="shared" ref="E1096:E1159" si="21">ROUND(IF(C1096=0,0,(D1096/C1096-1)*100),1)</f>
        <v>0</v>
      </c>
    </row>
    <row r="1097" ht="13.5" spans="1:5">
      <c r="A1097" s="16">
        <v>2160218</v>
      </c>
      <c r="B1097" s="16" t="s">
        <v>970</v>
      </c>
      <c r="C1097" s="17">
        <v>0</v>
      </c>
      <c r="D1097" s="17">
        <v>0</v>
      </c>
      <c r="E1097" s="18">
        <f t="shared" si="21"/>
        <v>0</v>
      </c>
    </row>
    <row r="1098" ht="13.5" spans="1:5">
      <c r="A1098" s="16">
        <v>2160219</v>
      </c>
      <c r="B1098" s="16" t="s">
        <v>971</v>
      </c>
      <c r="C1098" s="17">
        <v>0</v>
      </c>
      <c r="D1098" s="17">
        <v>0</v>
      </c>
      <c r="E1098" s="18">
        <f t="shared" si="21"/>
        <v>0</v>
      </c>
    </row>
    <row r="1099" ht="13.5" spans="1:5">
      <c r="A1099" s="16">
        <v>2160250</v>
      </c>
      <c r="B1099" s="16" t="s">
        <v>166</v>
      </c>
      <c r="C1099" s="17">
        <v>0</v>
      </c>
      <c r="D1099" s="17">
        <v>0</v>
      </c>
      <c r="E1099" s="18">
        <f t="shared" si="21"/>
        <v>0</v>
      </c>
    </row>
    <row r="1100" ht="13.5" spans="1:5">
      <c r="A1100" s="16">
        <v>2160299</v>
      </c>
      <c r="B1100" s="16" t="s">
        <v>972</v>
      </c>
      <c r="C1100" s="17">
        <v>0</v>
      </c>
      <c r="D1100" s="17">
        <v>0</v>
      </c>
      <c r="E1100" s="18">
        <f t="shared" si="21"/>
        <v>0</v>
      </c>
    </row>
    <row r="1101" ht="13.5" spans="1:5">
      <c r="A1101" s="12">
        <v>21606</v>
      </c>
      <c r="B1101" s="13" t="s">
        <v>973</v>
      </c>
      <c r="C1101" s="14">
        <f>SUM(C1102:C1106)</f>
        <v>26</v>
      </c>
      <c r="D1101" s="14">
        <f>SUM(D1102:D1106)</f>
        <v>9.09</v>
      </c>
      <c r="E1101" s="15">
        <f t="shared" si="21"/>
        <v>-65</v>
      </c>
    </row>
    <row r="1102" ht="13.5" spans="1:5">
      <c r="A1102" s="16">
        <v>2160601</v>
      </c>
      <c r="B1102" s="16" t="s">
        <v>157</v>
      </c>
      <c r="C1102" s="17">
        <v>0</v>
      </c>
      <c r="D1102" s="17">
        <v>0</v>
      </c>
      <c r="E1102" s="18">
        <f t="shared" si="21"/>
        <v>0</v>
      </c>
    </row>
    <row r="1103" ht="13.5" spans="1:5">
      <c r="A1103" s="16">
        <v>2160602</v>
      </c>
      <c r="B1103" s="16" t="s">
        <v>158</v>
      </c>
      <c r="C1103" s="17">
        <v>0</v>
      </c>
      <c r="D1103" s="17">
        <v>0</v>
      </c>
      <c r="E1103" s="18">
        <f t="shared" si="21"/>
        <v>0</v>
      </c>
    </row>
    <row r="1104" ht="13.5" spans="1:5">
      <c r="A1104" s="16">
        <v>2160603</v>
      </c>
      <c r="B1104" s="16" t="s">
        <v>159</v>
      </c>
      <c r="C1104" s="17">
        <v>0</v>
      </c>
      <c r="D1104" s="17">
        <v>0</v>
      </c>
      <c r="E1104" s="18">
        <f t="shared" si="21"/>
        <v>0</v>
      </c>
    </row>
    <row r="1105" ht="13.5" spans="1:5">
      <c r="A1105" s="16">
        <v>2160607</v>
      </c>
      <c r="B1105" s="16" t="s">
        <v>974</v>
      </c>
      <c r="C1105" s="17">
        <v>0</v>
      </c>
      <c r="D1105" s="17">
        <v>0</v>
      </c>
      <c r="E1105" s="18">
        <f t="shared" si="21"/>
        <v>0</v>
      </c>
    </row>
    <row r="1106" ht="13.5" spans="1:5">
      <c r="A1106" s="16">
        <v>2160699</v>
      </c>
      <c r="B1106" s="16" t="s">
        <v>975</v>
      </c>
      <c r="C1106" s="17">
        <v>26</v>
      </c>
      <c r="D1106" s="17">
        <v>9.09</v>
      </c>
      <c r="E1106" s="18">
        <f t="shared" si="21"/>
        <v>-65</v>
      </c>
    </row>
    <row r="1107" ht="13.5" spans="1:5">
      <c r="A1107" s="12">
        <v>21699</v>
      </c>
      <c r="B1107" s="13" t="s">
        <v>976</v>
      </c>
      <c r="C1107" s="14">
        <f>SUM(C1108:C1109)</f>
        <v>43</v>
      </c>
      <c r="D1107" s="14">
        <f>SUM(D1108:D1109)</f>
        <v>10</v>
      </c>
      <c r="E1107" s="15">
        <f t="shared" si="21"/>
        <v>-76.7</v>
      </c>
    </row>
    <row r="1108" ht="13.5" spans="1:5">
      <c r="A1108" s="16">
        <v>2169901</v>
      </c>
      <c r="B1108" s="16" t="s">
        <v>977</v>
      </c>
      <c r="C1108" s="17">
        <v>0</v>
      </c>
      <c r="D1108" s="17">
        <v>0</v>
      </c>
      <c r="E1108" s="18">
        <f t="shared" si="21"/>
        <v>0</v>
      </c>
    </row>
    <row r="1109" ht="13.5" spans="1:5">
      <c r="A1109" s="16">
        <v>2169999</v>
      </c>
      <c r="B1109" s="16" t="s">
        <v>978</v>
      </c>
      <c r="C1109" s="17">
        <v>43</v>
      </c>
      <c r="D1109" s="17">
        <v>10</v>
      </c>
      <c r="E1109" s="18">
        <f t="shared" si="21"/>
        <v>-76.7</v>
      </c>
    </row>
    <row r="1110" s="1" customFormat="1" ht="13.5" spans="1:5">
      <c r="A1110" s="22">
        <v>217</v>
      </c>
      <c r="B1110" s="23" t="s">
        <v>133</v>
      </c>
      <c r="C1110" s="24">
        <f>C1111+C1118+C1128+C1134+C1137</f>
        <v>0</v>
      </c>
      <c r="D1110" s="24">
        <f>D1111+D1118+D1128+D1134+D1137</f>
        <v>0.91</v>
      </c>
      <c r="E1110" s="25">
        <f t="shared" si="21"/>
        <v>0</v>
      </c>
    </row>
    <row r="1111" ht="13.5" spans="1:5">
      <c r="A1111" s="12">
        <v>21701</v>
      </c>
      <c r="B1111" s="13" t="s">
        <v>979</v>
      </c>
      <c r="C1111" s="14">
        <f>SUM(C1112:C1117)</f>
        <v>0</v>
      </c>
      <c r="D1111" s="14">
        <f>SUM(D1112:D1117)</f>
        <v>0</v>
      </c>
      <c r="E1111" s="15">
        <f t="shared" si="21"/>
        <v>0</v>
      </c>
    </row>
    <row r="1112" ht="13.5" spans="1:5">
      <c r="A1112" s="16">
        <v>2170101</v>
      </c>
      <c r="B1112" s="16" t="s">
        <v>157</v>
      </c>
      <c r="C1112" s="17">
        <v>0</v>
      </c>
      <c r="D1112" s="17">
        <v>0</v>
      </c>
      <c r="E1112" s="18">
        <f t="shared" si="21"/>
        <v>0</v>
      </c>
    </row>
    <row r="1113" ht="13.5" spans="1:5">
      <c r="A1113" s="16">
        <v>2170102</v>
      </c>
      <c r="B1113" s="16" t="s">
        <v>158</v>
      </c>
      <c r="C1113" s="17">
        <v>0</v>
      </c>
      <c r="D1113" s="17">
        <v>0</v>
      </c>
      <c r="E1113" s="18">
        <f t="shared" si="21"/>
        <v>0</v>
      </c>
    </row>
    <row r="1114" ht="13.5" spans="1:5">
      <c r="A1114" s="16">
        <v>2170103</v>
      </c>
      <c r="B1114" s="16" t="s">
        <v>159</v>
      </c>
      <c r="C1114" s="17">
        <v>0</v>
      </c>
      <c r="D1114" s="17">
        <v>0</v>
      </c>
      <c r="E1114" s="18">
        <f t="shared" si="21"/>
        <v>0</v>
      </c>
    </row>
    <row r="1115" ht="13.5" spans="1:5">
      <c r="A1115" s="16">
        <v>2170104</v>
      </c>
      <c r="B1115" s="16" t="s">
        <v>980</v>
      </c>
      <c r="C1115" s="17">
        <v>0</v>
      </c>
      <c r="D1115" s="17">
        <v>0</v>
      </c>
      <c r="E1115" s="18">
        <f t="shared" si="21"/>
        <v>0</v>
      </c>
    </row>
    <row r="1116" ht="13.5" spans="1:5">
      <c r="A1116" s="16">
        <v>2170150</v>
      </c>
      <c r="B1116" s="16" t="s">
        <v>166</v>
      </c>
      <c r="C1116" s="17">
        <v>0</v>
      </c>
      <c r="D1116" s="17">
        <v>0</v>
      </c>
      <c r="E1116" s="18">
        <f t="shared" si="21"/>
        <v>0</v>
      </c>
    </row>
    <row r="1117" ht="13.5" spans="1:5">
      <c r="A1117" s="16">
        <v>2170199</v>
      </c>
      <c r="B1117" s="16" t="s">
        <v>981</v>
      </c>
      <c r="C1117" s="17">
        <v>0</v>
      </c>
      <c r="D1117" s="17">
        <v>0</v>
      </c>
      <c r="E1117" s="18">
        <f t="shared" si="21"/>
        <v>0</v>
      </c>
    </row>
    <row r="1118" ht="13.5" spans="1:5">
      <c r="A1118" s="12">
        <v>21702</v>
      </c>
      <c r="B1118" s="13" t="s">
        <v>982</v>
      </c>
      <c r="C1118" s="14">
        <f>SUM(C1119:C1127)</f>
        <v>0</v>
      </c>
      <c r="D1118" s="14">
        <f>SUM(D1119:D1127)</f>
        <v>0</v>
      </c>
      <c r="E1118" s="15">
        <f t="shared" si="21"/>
        <v>0</v>
      </c>
    </row>
    <row r="1119" ht="13.5" spans="1:5">
      <c r="A1119" s="16">
        <v>2170201</v>
      </c>
      <c r="B1119" s="16" t="s">
        <v>983</v>
      </c>
      <c r="C1119" s="17">
        <v>0</v>
      </c>
      <c r="D1119" s="17">
        <v>0</v>
      </c>
      <c r="E1119" s="18">
        <f t="shared" si="21"/>
        <v>0</v>
      </c>
    </row>
    <row r="1120" ht="13.5" spans="1:5">
      <c r="A1120" s="16">
        <v>2170202</v>
      </c>
      <c r="B1120" s="16" t="s">
        <v>984</v>
      </c>
      <c r="C1120" s="17">
        <v>0</v>
      </c>
      <c r="D1120" s="17">
        <v>0</v>
      </c>
      <c r="E1120" s="18">
        <f t="shared" si="21"/>
        <v>0</v>
      </c>
    </row>
    <row r="1121" ht="13.5" spans="1:5">
      <c r="A1121" s="16">
        <v>2170203</v>
      </c>
      <c r="B1121" s="16" t="s">
        <v>985</v>
      </c>
      <c r="C1121" s="17">
        <v>0</v>
      </c>
      <c r="D1121" s="17">
        <v>0</v>
      </c>
      <c r="E1121" s="18">
        <f t="shared" si="21"/>
        <v>0</v>
      </c>
    </row>
    <row r="1122" ht="13.5" spans="1:5">
      <c r="A1122" s="16">
        <v>2170204</v>
      </c>
      <c r="B1122" s="16" t="s">
        <v>986</v>
      </c>
      <c r="C1122" s="17">
        <v>0</v>
      </c>
      <c r="D1122" s="17">
        <v>0</v>
      </c>
      <c r="E1122" s="18">
        <f t="shared" si="21"/>
        <v>0</v>
      </c>
    </row>
    <row r="1123" ht="13.5" spans="1:5">
      <c r="A1123" s="16">
        <v>2170205</v>
      </c>
      <c r="B1123" s="16" t="s">
        <v>987</v>
      </c>
      <c r="C1123" s="17">
        <v>0</v>
      </c>
      <c r="D1123" s="17">
        <v>0</v>
      </c>
      <c r="E1123" s="18">
        <f t="shared" si="21"/>
        <v>0</v>
      </c>
    </row>
    <row r="1124" ht="13.5" spans="1:5">
      <c r="A1124" s="16">
        <v>2170206</v>
      </c>
      <c r="B1124" s="16" t="s">
        <v>988</v>
      </c>
      <c r="C1124" s="17">
        <v>0</v>
      </c>
      <c r="D1124" s="17">
        <v>0</v>
      </c>
      <c r="E1124" s="18">
        <f t="shared" si="21"/>
        <v>0</v>
      </c>
    </row>
    <row r="1125" ht="13.5" spans="1:5">
      <c r="A1125" s="16">
        <v>2170207</v>
      </c>
      <c r="B1125" s="16" t="s">
        <v>989</v>
      </c>
      <c r="C1125" s="17">
        <v>0</v>
      </c>
      <c r="D1125" s="17">
        <v>0</v>
      </c>
      <c r="E1125" s="18">
        <f t="shared" si="21"/>
        <v>0</v>
      </c>
    </row>
    <row r="1126" ht="13.5" spans="1:5">
      <c r="A1126" s="16">
        <v>2170208</v>
      </c>
      <c r="B1126" s="16" t="s">
        <v>990</v>
      </c>
      <c r="C1126" s="17">
        <v>0</v>
      </c>
      <c r="D1126" s="17">
        <v>0</v>
      </c>
      <c r="E1126" s="18">
        <f t="shared" si="21"/>
        <v>0</v>
      </c>
    </row>
    <row r="1127" ht="13.5" spans="1:5">
      <c r="A1127" s="16">
        <v>2170299</v>
      </c>
      <c r="B1127" s="16" t="s">
        <v>991</v>
      </c>
      <c r="C1127" s="17">
        <v>0</v>
      </c>
      <c r="D1127" s="17">
        <v>0</v>
      </c>
      <c r="E1127" s="18">
        <f t="shared" si="21"/>
        <v>0</v>
      </c>
    </row>
    <row r="1128" ht="13.5" spans="1:5">
      <c r="A1128" s="12">
        <v>21703</v>
      </c>
      <c r="B1128" s="13" t="s">
        <v>992</v>
      </c>
      <c r="C1128" s="14">
        <f>SUM(C1129:C1133)</f>
        <v>0</v>
      </c>
      <c r="D1128" s="14">
        <f>SUM(D1129:D1133)</f>
        <v>0</v>
      </c>
      <c r="E1128" s="15">
        <f t="shared" si="21"/>
        <v>0</v>
      </c>
    </row>
    <row r="1129" ht="13.5" spans="1:5">
      <c r="A1129" s="16">
        <v>2170301</v>
      </c>
      <c r="B1129" s="16" t="s">
        <v>993</v>
      </c>
      <c r="C1129" s="17">
        <v>0</v>
      </c>
      <c r="D1129" s="17">
        <v>0</v>
      </c>
      <c r="E1129" s="18">
        <f t="shared" si="21"/>
        <v>0</v>
      </c>
    </row>
    <row r="1130" ht="13.5" spans="1:5">
      <c r="A1130" s="16">
        <v>2170302</v>
      </c>
      <c r="B1130" s="16" t="s">
        <v>994</v>
      </c>
      <c r="C1130" s="17">
        <v>0</v>
      </c>
      <c r="D1130" s="17">
        <v>0</v>
      </c>
      <c r="E1130" s="18">
        <f t="shared" si="21"/>
        <v>0</v>
      </c>
    </row>
    <row r="1131" ht="13.5" spans="1:5">
      <c r="A1131" s="16">
        <v>2170303</v>
      </c>
      <c r="B1131" s="16" t="s">
        <v>995</v>
      </c>
      <c r="C1131" s="17">
        <v>0</v>
      </c>
      <c r="D1131" s="17">
        <v>0</v>
      </c>
      <c r="E1131" s="18">
        <f t="shared" si="21"/>
        <v>0</v>
      </c>
    </row>
    <row r="1132" ht="13.5" spans="1:5">
      <c r="A1132" s="16">
        <v>2170304</v>
      </c>
      <c r="B1132" s="16" t="s">
        <v>996</v>
      </c>
      <c r="C1132" s="17">
        <v>0</v>
      </c>
      <c r="D1132" s="17">
        <v>0</v>
      </c>
      <c r="E1132" s="18">
        <f t="shared" si="21"/>
        <v>0</v>
      </c>
    </row>
    <row r="1133" ht="13.5" spans="1:5">
      <c r="A1133" s="16">
        <v>2170399</v>
      </c>
      <c r="B1133" s="16" t="s">
        <v>997</v>
      </c>
      <c r="C1133" s="17">
        <v>0</v>
      </c>
      <c r="D1133" s="17">
        <v>0</v>
      </c>
      <c r="E1133" s="18">
        <f t="shared" si="21"/>
        <v>0</v>
      </c>
    </row>
    <row r="1134" ht="13.5" spans="1:5">
      <c r="A1134" s="12">
        <v>21704</v>
      </c>
      <c r="B1134" s="13" t="s">
        <v>998</v>
      </c>
      <c r="C1134" s="14">
        <f>SUM(C1135:C1136)</f>
        <v>0</v>
      </c>
      <c r="D1134" s="14">
        <f>SUM(D1135:D1136)</f>
        <v>0</v>
      </c>
      <c r="E1134" s="15">
        <f t="shared" si="21"/>
        <v>0</v>
      </c>
    </row>
    <row r="1135" ht="13.5" spans="1:5">
      <c r="A1135" s="16">
        <v>2170401</v>
      </c>
      <c r="B1135" s="16" t="s">
        <v>999</v>
      </c>
      <c r="C1135" s="17">
        <v>0</v>
      </c>
      <c r="D1135" s="17">
        <v>0</v>
      </c>
      <c r="E1135" s="18">
        <f t="shared" si="21"/>
        <v>0</v>
      </c>
    </row>
    <row r="1136" ht="13.5" spans="1:5">
      <c r="A1136" s="16">
        <v>2170499</v>
      </c>
      <c r="B1136" s="16" t="s">
        <v>1000</v>
      </c>
      <c r="C1136" s="17">
        <v>0</v>
      </c>
      <c r="D1136" s="17">
        <v>0</v>
      </c>
      <c r="E1136" s="18">
        <f t="shared" si="21"/>
        <v>0</v>
      </c>
    </row>
    <row r="1137" ht="13.5" spans="1:5">
      <c r="A1137" s="12">
        <v>21799</v>
      </c>
      <c r="B1137" s="13" t="s">
        <v>1001</v>
      </c>
      <c r="C1137" s="14">
        <f>C1138+C1139</f>
        <v>0</v>
      </c>
      <c r="D1137" s="14">
        <f>D1138+D1139</f>
        <v>0.91</v>
      </c>
      <c r="E1137" s="15">
        <f t="shared" si="21"/>
        <v>0</v>
      </c>
    </row>
    <row r="1138" ht="13.5" spans="1:5">
      <c r="A1138" s="16">
        <v>2179902</v>
      </c>
      <c r="B1138" s="16" t="s">
        <v>1002</v>
      </c>
      <c r="C1138" s="17">
        <v>0</v>
      </c>
      <c r="D1138" s="17">
        <v>0.91</v>
      </c>
      <c r="E1138" s="18">
        <f t="shared" si="21"/>
        <v>0</v>
      </c>
    </row>
    <row r="1139" ht="13.5" spans="1:5">
      <c r="A1139" s="16">
        <v>2179999</v>
      </c>
      <c r="B1139" s="16" t="s">
        <v>1003</v>
      </c>
      <c r="C1139" s="17">
        <v>0</v>
      </c>
      <c r="D1139" s="17">
        <v>0</v>
      </c>
      <c r="E1139" s="18">
        <f t="shared" si="21"/>
        <v>0</v>
      </c>
    </row>
    <row r="1140" s="1" customFormat="1" ht="13.5" spans="1:5">
      <c r="A1140" s="22">
        <v>219</v>
      </c>
      <c r="B1140" s="23" t="s">
        <v>134</v>
      </c>
      <c r="C1140" s="24">
        <f>SUM(C1141:C1149)</f>
        <v>0</v>
      </c>
      <c r="D1140" s="24">
        <f>SUM(D1141:D1149)</f>
        <v>0</v>
      </c>
      <c r="E1140" s="25">
        <f t="shared" si="21"/>
        <v>0</v>
      </c>
    </row>
    <row r="1141" ht="13.5" spans="1:5">
      <c r="A1141" s="12">
        <v>21901</v>
      </c>
      <c r="B1141" s="13" t="s">
        <v>1004</v>
      </c>
      <c r="C1141" s="14">
        <v>0</v>
      </c>
      <c r="D1141" s="14">
        <f>SUMIF([2]县总!B:B,A1141,[2]县总!P:P)/10000</f>
        <v>0</v>
      </c>
      <c r="E1141" s="15">
        <f t="shared" si="21"/>
        <v>0</v>
      </c>
    </row>
    <row r="1142" ht="13.5" spans="1:5">
      <c r="A1142" s="12">
        <v>21902</v>
      </c>
      <c r="B1142" s="13" t="s">
        <v>1005</v>
      </c>
      <c r="C1142" s="14">
        <v>0</v>
      </c>
      <c r="D1142" s="14">
        <f>SUMIF([2]县总!B:B,A1142,[2]县总!P:P)/10000</f>
        <v>0</v>
      </c>
      <c r="E1142" s="15">
        <f t="shared" si="21"/>
        <v>0</v>
      </c>
    </row>
    <row r="1143" ht="13.5" spans="1:5">
      <c r="A1143" s="12">
        <v>21903</v>
      </c>
      <c r="B1143" s="13" t="s">
        <v>1006</v>
      </c>
      <c r="C1143" s="14">
        <v>0</v>
      </c>
      <c r="D1143" s="14">
        <f>SUMIF([2]县总!B:B,A1143,[2]县总!P:P)/10000</f>
        <v>0</v>
      </c>
      <c r="E1143" s="15">
        <f t="shared" si="21"/>
        <v>0</v>
      </c>
    </row>
    <row r="1144" ht="13.5" spans="1:5">
      <c r="A1144" s="12">
        <v>21904</v>
      </c>
      <c r="B1144" s="13" t="s">
        <v>1007</v>
      </c>
      <c r="C1144" s="14">
        <v>0</v>
      </c>
      <c r="D1144" s="14">
        <f>SUMIF([2]县总!B:B,A1144,[2]县总!P:P)/10000</f>
        <v>0</v>
      </c>
      <c r="E1144" s="15">
        <f t="shared" si="21"/>
        <v>0</v>
      </c>
    </row>
    <row r="1145" ht="13.5" spans="1:5">
      <c r="A1145" s="12">
        <v>21905</v>
      </c>
      <c r="B1145" s="13" t="s">
        <v>1008</v>
      </c>
      <c r="C1145" s="14">
        <v>0</v>
      </c>
      <c r="D1145" s="14">
        <f>SUMIF([2]县总!B:B,A1145,[2]县总!P:P)/10000</f>
        <v>0</v>
      </c>
      <c r="E1145" s="15">
        <f t="shared" si="21"/>
        <v>0</v>
      </c>
    </row>
    <row r="1146" ht="13.5" spans="1:5">
      <c r="A1146" s="12">
        <v>21906</v>
      </c>
      <c r="B1146" s="13" t="s">
        <v>1009</v>
      </c>
      <c r="C1146" s="14">
        <v>0</v>
      </c>
      <c r="D1146" s="14">
        <f>SUMIF([2]县总!B:B,A1146,[2]县总!P:P)/10000</f>
        <v>0</v>
      </c>
      <c r="E1146" s="15">
        <f t="shared" si="21"/>
        <v>0</v>
      </c>
    </row>
    <row r="1147" ht="13.5" spans="1:5">
      <c r="A1147" s="12">
        <v>21907</v>
      </c>
      <c r="B1147" s="13" t="s">
        <v>1010</v>
      </c>
      <c r="C1147" s="14">
        <v>0</v>
      </c>
      <c r="D1147" s="14">
        <f>SUMIF([2]县总!B:B,A1147,[2]县总!P:P)/10000</f>
        <v>0</v>
      </c>
      <c r="E1147" s="15">
        <f t="shared" si="21"/>
        <v>0</v>
      </c>
    </row>
    <row r="1148" ht="13.5" spans="1:5">
      <c r="A1148" s="12">
        <v>21908</v>
      </c>
      <c r="B1148" s="13" t="s">
        <v>1011</v>
      </c>
      <c r="C1148" s="14">
        <v>0</v>
      </c>
      <c r="D1148" s="14">
        <f>SUMIF([2]县总!B:B,A1148,[2]县总!P:P)/10000</f>
        <v>0</v>
      </c>
      <c r="E1148" s="15">
        <f t="shared" si="21"/>
        <v>0</v>
      </c>
    </row>
    <row r="1149" ht="13.5" spans="1:5">
      <c r="A1149" s="12">
        <v>21999</v>
      </c>
      <c r="B1149" s="13" t="s">
        <v>1012</v>
      </c>
      <c r="C1149" s="14">
        <v>0</v>
      </c>
      <c r="D1149" s="14">
        <f>SUMIF([2]县总!B:B,A1149,[2]县总!P:P)/10000</f>
        <v>0</v>
      </c>
      <c r="E1149" s="15">
        <f t="shared" si="21"/>
        <v>0</v>
      </c>
    </row>
    <row r="1150" s="1" customFormat="1" ht="13.5" spans="1:5">
      <c r="A1150" s="22">
        <v>220</v>
      </c>
      <c r="B1150" s="23" t="s">
        <v>135</v>
      </c>
      <c r="C1150" s="24">
        <f>C1151+C1178+C1193</f>
        <v>2720</v>
      </c>
      <c r="D1150" s="24">
        <f>D1151+D1178+D1193</f>
        <v>3273.377699</v>
      </c>
      <c r="E1150" s="25">
        <f t="shared" si="21"/>
        <v>20.3</v>
      </c>
    </row>
    <row r="1151" ht="13.5" spans="1:5">
      <c r="A1151" s="12">
        <v>22001</v>
      </c>
      <c r="B1151" s="13" t="s">
        <v>1013</v>
      </c>
      <c r="C1151" s="14">
        <f>SUM(C1152:C1177)</f>
        <v>2640</v>
      </c>
      <c r="D1151" s="14">
        <f>SUM(D1152:D1177)</f>
        <v>3210.377699</v>
      </c>
      <c r="E1151" s="15">
        <f t="shared" si="21"/>
        <v>21.6</v>
      </c>
    </row>
    <row r="1152" ht="13.5" spans="1:5">
      <c r="A1152" s="16">
        <v>2200101</v>
      </c>
      <c r="B1152" s="16" t="s">
        <v>157</v>
      </c>
      <c r="C1152" s="17">
        <v>2514</v>
      </c>
      <c r="D1152" s="17">
        <v>3210.377699</v>
      </c>
      <c r="E1152" s="18">
        <f t="shared" si="21"/>
        <v>27.7</v>
      </c>
    </row>
    <row r="1153" ht="13.5" spans="1:5">
      <c r="A1153" s="16">
        <v>2200102</v>
      </c>
      <c r="B1153" s="16" t="s">
        <v>158</v>
      </c>
      <c r="C1153" s="17">
        <v>126</v>
      </c>
      <c r="D1153" s="17">
        <v>0</v>
      </c>
      <c r="E1153" s="18">
        <f t="shared" si="21"/>
        <v>-100</v>
      </c>
    </row>
    <row r="1154" ht="13.5" spans="1:5">
      <c r="A1154" s="16">
        <v>2200103</v>
      </c>
      <c r="B1154" s="16" t="s">
        <v>159</v>
      </c>
      <c r="C1154" s="17">
        <v>0</v>
      </c>
      <c r="D1154" s="17">
        <v>0</v>
      </c>
      <c r="E1154" s="18">
        <f t="shared" si="21"/>
        <v>0</v>
      </c>
    </row>
    <row r="1155" ht="13.5" spans="1:5">
      <c r="A1155" s="16">
        <v>2200104</v>
      </c>
      <c r="B1155" s="16" t="s">
        <v>1014</v>
      </c>
      <c r="C1155" s="17">
        <v>0</v>
      </c>
      <c r="D1155" s="17">
        <v>0</v>
      </c>
      <c r="E1155" s="18">
        <f t="shared" si="21"/>
        <v>0</v>
      </c>
    </row>
    <row r="1156" ht="13.5" spans="1:5">
      <c r="A1156" s="16">
        <v>2200106</v>
      </c>
      <c r="B1156" s="16" t="s">
        <v>1015</v>
      </c>
      <c r="C1156" s="17">
        <v>0</v>
      </c>
      <c r="D1156" s="17">
        <v>0</v>
      </c>
      <c r="E1156" s="18">
        <f t="shared" si="21"/>
        <v>0</v>
      </c>
    </row>
    <row r="1157" ht="13.5" spans="1:5">
      <c r="A1157" s="16">
        <v>2200107</v>
      </c>
      <c r="B1157" s="16" t="s">
        <v>1016</v>
      </c>
      <c r="C1157" s="17">
        <v>0</v>
      </c>
      <c r="D1157" s="17">
        <v>0</v>
      </c>
      <c r="E1157" s="18">
        <f t="shared" si="21"/>
        <v>0</v>
      </c>
    </row>
    <row r="1158" ht="13.5" spans="1:5">
      <c r="A1158" s="16">
        <v>2200108</v>
      </c>
      <c r="B1158" s="16" t="s">
        <v>1017</v>
      </c>
      <c r="C1158" s="17">
        <v>0</v>
      </c>
      <c r="D1158" s="17">
        <v>0</v>
      </c>
      <c r="E1158" s="18">
        <f t="shared" si="21"/>
        <v>0</v>
      </c>
    </row>
    <row r="1159" ht="13.5" spans="1:5">
      <c r="A1159" s="16">
        <v>2200109</v>
      </c>
      <c r="B1159" s="16" t="s">
        <v>1018</v>
      </c>
      <c r="C1159" s="17">
        <v>0</v>
      </c>
      <c r="D1159" s="17">
        <v>0</v>
      </c>
      <c r="E1159" s="18">
        <f t="shared" si="21"/>
        <v>0</v>
      </c>
    </row>
    <row r="1160" ht="13.5" spans="1:5">
      <c r="A1160" s="16">
        <v>2200112</v>
      </c>
      <c r="B1160" s="16" t="s">
        <v>1019</v>
      </c>
      <c r="C1160" s="17">
        <v>0</v>
      </c>
      <c r="D1160" s="17">
        <v>0</v>
      </c>
      <c r="E1160" s="18">
        <f t="shared" ref="E1160:E1223" si="22">ROUND(IF(C1160=0,0,(D1160/C1160-1)*100),1)</f>
        <v>0</v>
      </c>
    </row>
    <row r="1161" ht="13.5" spans="1:5">
      <c r="A1161" s="16">
        <v>2200113</v>
      </c>
      <c r="B1161" s="16" t="s">
        <v>1020</v>
      </c>
      <c r="C1161" s="17">
        <v>0</v>
      </c>
      <c r="D1161" s="17">
        <v>0</v>
      </c>
      <c r="E1161" s="18">
        <f t="shared" si="22"/>
        <v>0</v>
      </c>
    </row>
    <row r="1162" ht="13.5" spans="1:5">
      <c r="A1162" s="16">
        <v>2200114</v>
      </c>
      <c r="B1162" s="16" t="s">
        <v>1021</v>
      </c>
      <c r="C1162" s="17">
        <v>0</v>
      </c>
      <c r="D1162" s="17">
        <v>0</v>
      </c>
      <c r="E1162" s="18">
        <f t="shared" si="22"/>
        <v>0</v>
      </c>
    </row>
    <row r="1163" ht="13.5" spans="1:5">
      <c r="A1163" s="16">
        <v>2200115</v>
      </c>
      <c r="B1163" s="16" t="s">
        <v>1022</v>
      </c>
      <c r="C1163" s="17">
        <v>0</v>
      </c>
      <c r="D1163" s="17">
        <v>0</v>
      </c>
      <c r="E1163" s="18">
        <f t="shared" si="22"/>
        <v>0</v>
      </c>
    </row>
    <row r="1164" ht="13.5" spans="1:5">
      <c r="A1164" s="16">
        <v>2200116</v>
      </c>
      <c r="B1164" s="16" t="s">
        <v>1023</v>
      </c>
      <c r="C1164" s="17">
        <v>0</v>
      </c>
      <c r="D1164" s="17">
        <v>0</v>
      </c>
      <c r="E1164" s="18">
        <f t="shared" si="22"/>
        <v>0</v>
      </c>
    </row>
    <row r="1165" ht="13.5" spans="1:5">
      <c r="A1165" s="16">
        <v>2200119</v>
      </c>
      <c r="B1165" s="16" t="s">
        <v>1024</v>
      </c>
      <c r="C1165" s="17">
        <v>0</v>
      </c>
      <c r="D1165" s="17">
        <v>0</v>
      </c>
      <c r="E1165" s="18">
        <f t="shared" si="22"/>
        <v>0</v>
      </c>
    </row>
    <row r="1166" ht="13.5" spans="1:5">
      <c r="A1166" s="16">
        <v>2200120</v>
      </c>
      <c r="B1166" s="16" t="s">
        <v>1025</v>
      </c>
      <c r="C1166" s="17">
        <v>0</v>
      </c>
      <c r="D1166" s="17">
        <v>0</v>
      </c>
      <c r="E1166" s="18">
        <f t="shared" si="22"/>
        <v>0</v>
      </c>
    </row>
    <row r="1167" ht="13.5" spans="1:5">
      <c r="A1167" s="16">
        <v>2200121</v>
      </c>
      <c r="B1167" s="16" t="s">
        <v>1026</v>
      </c>
      <c r="C1167" s="17">
        <v>0</v>
      </c>
      <c r="D1167" s="17">
        <v>0</v>
      </c>
      <c r="E1167" s="18">
        <f t="shared" si="22"/>
        <v>0</v>
      </c>
    </row>
    <row r="1168" ht="13.5" spans="1:5">
      <c r="A1168" s="16">
        <v>2200122</v>
      </c>
      <c r="B1168" s="16" t="s">
        <v>1027</v>
      </c>
      <c r="C1168" s="17">
        <v>0</v>
      </c>
      <c r="D1168" s="17">
        <v>0</v>
      </c>
      <c r="E1168" s="18">
        <f t="shared" si="22"/>
        <v>0</v>
      </c>
    </row>
    <row r="1169" ht="13.5" spans="1:5">
      <c r="A1169" s="16">
        <v>2200123</v>
      </c>
      <c r="B1169" s="16" t="s">
        <v>1028</v>
      </c>
      <c r="C1169" s="17">
        <v>0</v>
      </c>
      <c r="D1169" s="17">
        <v>0</v>
      </c>
      <c r="E1169" s="18">
        <f t="shared" si="22"/>
        <v>0</v>
      </c>
    </row>
    <row r="1170" ht="13.5" spans="1:5">
      <c r="A1170" s="16">
        <v>2200124</v>
      </c>
      <c r="B1170" s="16" t="s">
        <v>1029</v>
      </c>
      <c r="C1170" s="17">
        <v>0</v>
      </c>
      <c r="D1170" s="17">
        <v>0</v>
      </c>
      <c r="E1170" s="18">
        <f t="shared" si="22"/>
        <v>0</v>
      </c>
    </row>
    <row r="1171" ht="13.5" spans="1:5">
      <c r="A1171" s="16">
        <v>2200125</v>
      </c>
      <c r="B1171" s="16" t="s">
        <v>1030</v>
      </c>
      <c r="C1171" s="17">
        <v>0</v>
      </c>
      <c r="D1171" s="17">
        <v>0</v>
      </c>
      <c r="E1171" s="18">
        <f t="shared" si="22"/>
        <v>0</v>
      </c>
    </row>
    <row r="1172" ht="13.5" spans="1:5">
      <c r="A1172" s="16">
        <v>2200126</v>
      </c>
      <c r="B1172" s="16" t="s">
        <v>1031</v>
      </c>
      <c r="C1172" s="17">
        <v>0</v>
      </c>
      <c r="D1172" s="17">
        <v>0</v>
      </c>
      <c r="E1172" s="18">
        <f t="shared" si="22"/>
        <v>0</v>
      </c>
    </row>
    <row r="1173" ht="13.5" spans="1:5">
      <c r="A1173" s="16">
        <v>2200127</v>
      </c>
      <c r="B1173" s="16" t="s">
        <v>1032</v>
      </c>
      <c r="C1173" s="17">
        <v>0</v>
      </c>
      <c r="D1173" s="17">
        <v>0</v>
      </c>
      <c r="E1173" s="18">
        <f t="shared" si="22"/>
        <v>0</v>
      </c>
    </row>
    <row r="1174" ht="13.5" spans="1:5">
      <c r="A1174" s="16">
        <v>2200128</v>
      </c>
      <c r="B1174" s="16" t="s">
        <v>1033</v>
      </c>
      <c r="C1174" s="17">
        <v>0</v>
      </c>
      <c r="D1174" s="17">
        <v>0</v>
      </c>
      <c r="E1174" s="18">
        <f t="shared" si="22"/>
        <v>0</v>
      </c>
    </row>
    <row r="1175" ht="13.5" spans="1:5">
      <c r="A1175" s="16">
        <v>2200129</v>
      </c>
      <c r="B1175" s="16" t="s">
        <v>1034</v>
      </c>
      <c r="C1175" s="17">
        <v>0</v>
      </c>
      <c r="D1175" s="17">
        <v>0</v>
      </c>
      <c r="E1175" s="18">
        <f t="shared" si="22"/>
        <v>0</v>
      </c>
    </row>
    <row r="1176" ht="13.5" spans="1:5">
      <c r="A1176" s="16">
        <v>2200150</v>
      </c>
      <c r="B1176" s="16" t="s">
        <v>166</v>
      </c>
      <c r="C1176" s="17">
        <v>0</v>
      </c>
      <c r="D1176" s="17">
        <v>0</v>
      </c>
      <c r="E1176" s="18">
        <f t="shared" si="22"/>
        <v>0</v>
      </c>
    </row>
    <row r="1177" ht="13.5" spans="1:5">
      <c r="A1177" s="16">
        <v>2200199</v>
      </c>
      <c r="B1177" s="16" t="s">
        <v>1035</v>
      </c>
      <c r="C1177" s="17">
        <v>0</v>
      </c>
      <c r="D1177" s="17">
        <v>0</v>
      </c>
      <c r="E1177" s="18">
        <f t="shared" si="22"/>
        <v>0</v>
      </c>
    </row>
    <row r="1178" ht="13.5" spans="1:5">
      <c r="A1178" s="12">
        <v>22005</v>
      </c>
      <c r="B1178" s="13" t="s">
        <v>1036</v>
      </c>
      <c r="C1178" s="14">
        <f>SUM(C1179:C1192)</f>
        <v>80</v>
      </c>
      <c r="D1178" s="14">
        <f>SUM(D1179:D1192)</f>
        <v>63</v>
      </c>
      <c r="E1178" s="15">
        <f t="shared" si="22"/>
        <v>-21.3</v>
      </c>
    </row>
    <row r="1179" ht="13.5" spans="1:5">
      <c r="A1179" s="16">
        <v>2200501</v>
      </c>
      <c r="B1179" s="16" t="s">
        <v>157</v>
      </c>
      <c r="C1179" s="17">
        <v>80</v>
      </c>
      <c r="D1179" s="17">
        <v>63</v>
      </c>
      <c r="E1179" s="18">
        <f t="shared" si="22"/>
        <v>-21.3</v>
      </c>
    </row>
    <row r="1180" ht="13.5" spans="1:5">
      <c r="A1180" s="16">
        <v>2200502</v>
      </c>
      <c r="B1180" s="16" t="s">
        <v>158</v>
      </c>
      <c r="C1180" s="17">
        <v>0</v>
      </c>
      <c r="D1180" s="17">
        <v>0</v>
      </c>
      <c r="E1180" s="18">
        <f t="shared" si="22"/>
        <v>0</v>
      </c>
    </row>
    <row r="1181" ht="13.5" spans="1:5">
      <c r="A1181" s="16">
        <v>2200503</v>
      </c>
      <c r="B1181" s="16" t="s">
        <v>159</v>
      </c>
      <c r="C1181" s="17">
        <v>0</v>
      </c>
      <c r="D1181" s="17">
        <v>0</v>
      </c>
      <c r="E1181" s="18">
        <f t="shared" si="22"/>
        <v>0</v>
      </c>
    </row>
    <row r="1182" ht="13.5" spans="1:5">
      <c r="A1182" s="16">
        <v>2200504</v>
      </c>
      <c r="B1182" s="16" t="s">
        <v>1037</v>
      </c>
      <c r="C1182" s="17">
        <v>0</v>
      </c>
      <c r="D1182" s="17">
        <v>0</v>
      </c>
      <c r="E1182" s="18">
        <f t="shared" si="22"/>
        <v>0</v>
      </c>
    </row>
    <row r="1183" ht="13.5" spans="1:5">
      <c r="A1183" s="16">
        <v>2200506</v>
      </c>
      <c r="B1183" s="16" t="s">
        <v>1038</v>
      </c>
      <c r="C1183" s="17">
        <v>0</v>
      </c>
      <c r="D1183" s="17">
        <v>0</v>
      </c>
      <c r="E1183" s="18">
        <f t="shared" si="22"/>
        <v>0</v>
      </c>
    </row>
    <row r="1184" ht="13.5" spans="1:5">
      <c r="A1184" s="16">
        <v>2200507</v>
      </c>
      <c r="B1184" s="16" t="s">
        <v>1039</v>
      </c>
      <c r="C1184" s="17">
        <v>0</v>
      </c>
      <c r="D1184" s="17">
        <v>0</v>
      </c>
      <c r="E1184" s="18">
        <f t="shared" si="22"/>
        <v>0</v>
      </c>
    </row>
    <row r="1185" ht="13.5" spans="1:5">
      <c r="A1185" s="16">
        <v>2200508</v>
      </c>
      <c r="B1185" s="16" t="s">
        <v>1040</v>
      </c>
      <c r="C1185" s="17">
        <v>0</v>
      </c>
      <c r="D1185" s="17">
        <v>0</v>
      </c>
      <c r="E1185" s="18">
        <f t="shared" si="22"/>
        <v>0</v>
      </c>
    </row>
    <row r="1186" ht="13.5" spans="1:5">
      <c r="A1186" s="16">
        <v>2200509</v>
      </c>
      <c r="B1186" s="16" t="s">
        <v>1041</v>
      </c>
      <c r="C1186" s="17">
        <v>0</v>
      </c>
      <c r="D1186" s="17">
        <v>0</v>
      </c>
      <c r="E1186" s="18">
        <f t="shared" si="22"/>
        <v>0</v>
      </c>
    </row>
    <row r="1187" ht="13.5" spans="1:5">
      <c r="A1187" s="16">
        <v>2200510</v>
      </c>
      <c r="B1187" s="16" t="s">
        <v>1042</v>
      </c>
      <c r="C1187" s="17">
        <v>0</v>
      </c>
      <c r="D1187" s="17">
        <v>0</v>
      </c>
      <c r="E1187" s="18">
        <f t="shared" si="22"/>
        <v>0</v>
      </c>
    </row>
    <row r="1188" ht="13.5" spans="1:5">
      <c r="A1188" s="16">
        <v>2200511</v>
      </c>
      <c r="B1188" s="16" t="s">
        <v>1043</v>
      </c>
      <c r="C1188" s="17">
        <v>0</v>
      </c>
      <c r="D1188" s="17">
        <v>0</v>
      </c>
      <c r="E1188" s="18">
        <f t="shared" si="22"/>
        <v>0</v>
      </c>
    </row>
    <row r="1189" ht="13.5" spans="1:5">
      <c r="A1189" s="16">
        <v>2200512</v>
      </c>
      <c r="B1189" s="16" t="s">
        <v>1044</v>
      </c>
      <c r="C1189" s="17">
        <v>0</v>
      </c>
      <c r="D1189" s="17">
        <v>0</v>
      </c>
      <c r="E1189" s="18">
        <f t="shared" si="22"/>
        <v>0</v>
      </c>
    </row>
    <row r="1190" ht="13.5" spans="1:5">
      <c r="A1190" s="16">
        <v>2200513</v>
      </c>
      <c r="B1190" s="16" t="s">
        <v>1045</v>
      </c>
      <c r="C1190" s="17">
        <v>0</v>
      </c>
      <c r="D1190" s="17">
        <v>0</v>
      </c>
      <c r="E1190" s="18">
        <f t="shared" si="22"/>
        <v>0</v>
      </c>
    </row>
    <row r="1191" ht="13.5" spans="1:5">
      <c r="A1191" s="16">
        <v>2200514</v>
      </c>
      <c r="B1191" s="16" t="s">
        <v>1046</v>
      </c>
      <c r="C1191" s="17">
        <v>0</v>
      </c>
      <c r="D1191" s="17">
        <v>0</v>
      </c>
      <c r="E1191" s="18">
        <f t="shared" si="22"/>
        <v>0</v>
      </c>
    </row>
    <row r="1192" ht="13.5" spans="1:5">
      <c r="A1192" s="16">
        <v>2200599</v>
      </c>
      <c r="B1192" s="16" t="s">
        <v>1047</v>
      </c>
      <c r="C1192" s="17">
        <v>0</v>
      </c>
      <c r="D1192" s="17">
        <v>0</v>
      </c>
      <c r="E1192" s="18">
        <f t="shared" si="22"/>
        <v>0</v>
      </c>
    </row>
    <row r="1193" ht="13.5" spans="1:5">
      <c r="A1193" s="12">
        <v>22099</v>
      </c>
      <c r="B1193" s="13" t="s">
        <v>1048</v>
      </c>
      <c r="C1193" s="14">
        <f>C1194</f>
        <v>0</v>
      </c>
      <c r="D1193" s="14">
        <f>D1194</f>
        <v>0</v>
      </c>
      <c r="E1193" s="15">
        <f t="shared" si="22"/>
        <v>0</v>
      </c>
    </row>
    <row r="1194" ht="13.5" spans="1:5">
      <c r="A1194" s="16">
        <v>2209999</v>
      </c>
      <c r="B1194" s="16" t="s">
        <v>1049</v>
      </c>
      <c r="C1194" s="17">
        <v>0</v>
      </c>
      <c r="D1194" s="17">
        <v>0</v>
      </c>
      <c r="E1194" s="18">
        <f t="shared" si="22"/>
        <v>0</v>
      </c>
    </row>
    <row r="1195" s="1" customFormat="1" ht="13.5" spans="1:5">
      <c r="A1195" s="22">
        <v>221</v>
      </c>
      <c r="B1195" s="23" t="s">
        <v>136</v>
      </c>
      <c r="C1195" s="24">
        <f>SUM(C1196,C1207,C1211)</f>
        <v>1576</v>
      </c>
      <c r="D1195" s="24">
        <f>SUM(D1196,D1207,D1211)</f>
        <v>4471.4</v>
      </c>
      <c r="E1195" s="25">
        <f t="shared" si="22"/>
        <v>183.7</v>
      </c>
    </row>
    <row r="1196" ht="13.5" spans="1:5">
      <c r="A1196" s="12">
        <v>22101</v>
      </c>
      <c r="B1196" s="13" t="s">
        <v>1050</v>
      </c>
      <c r="C1196" s="14">
        <f>SUM(C1197:C1206)</f>
        <v>1459</v>
      </c>
      <c r="D1196" s="14">
        <f>SUM(D1197:D1206)</f>
        <v>4354.4</v>
      </c>
      <c r="E1196" s="15">
        <f t="shared" si="22"/>
        <v>198.5</v>
      </c>
    </row>
    <row r="1197" ht="13.5" spans="1:5">
      <c r="A1197" s="16">
        <v>2210101</v>
      </c>
      <c r="B1197" s="16" t="s">
        <v>1051</v>
      </c>
      <c r="C1197" s="17">
        <v>25</v>
      </c>
      <c r="D1197" s="17">
        <v>0</v>
      </c>
      <c r="E1197" s="18">
        <f t="shared" si="22"/>
        <v>-100</v>
      </c>
    </row>
    <row r="1198" ht="13.5" spans="1:5">
      <c r="A1198" s="16">
        <v>2210102</v>
      </c>
      <c r="B1198" s="16" t="s">
        <v>1052</v>
      </c>
      <c r="C1198" s="17">
        <v>0</v>
      </c>
      <c r="D1198" s="17">
        <v>0</v>
      </c>
      <c r="E1198" s="18">
        <f t="shared" si="22"/>
        <v>0</v>
      </c>
    </row>
    <row r="1199" ht="13.5" spans="1:5">
      <c r="A1199" s="16">
        <v>2210103</v>
      </c>
      <c r="B1199" s="16" t="s">
        <v>1053</v>
      </c>
      <c r="C1199" s="17">
        <v>78</v>
      </c>
      <c r="D1199" s="17">
        <v>78</v>
      </c>
      <c r="E1199" s="18">
        <f t="shared" si="22"/>
        <v>0</v>
      </c>
    </row>
    <row r="1200" ht="13.5" spans="1:5">
      <c r="A1200" s="16">
        <v>2210104</v>
      </c>
      <c r="B1200" s="16" t="s">
        <v>1054</v>
      </c>
      <c r="C1200" s="17">
        <v>0</v>
      </c>
      <c r="D1200" s="17">
        <v>0</v>
      </c>
      <c r="E1200" s="18">
        <f t="shared" si="22"/>
        <v>0</v>
      </c>
    </row>
    <row r="1201" ht="13.5" spans="1:5">
      <c r="A1201" s="16">
        <v>2210105</v>
      </c>
      <c r="B1201" s="16" t="s">
        <v>1055</v>
      </c>
      <c r="C1201" s="17">
        <v>430</v>
      </c>
      <c r="D1201" s="17">
        <v>49.4</v>
      </c>
      <c r="E1201" s="18">
        <f t="shared" si="22"/>
        <v>-88.5</v>
      </c>
    </row>
    <row r="1202" ht="13.5" spans="1:5">
      <c r="A1202" s="16">
        <v>2210106</v>
      </c>
      <c r="B1202" s="16" t="s">
        <v>1056</v>
      </c>
      <c r="C1202" s="17">
        <v>0</v>
      </c>
      <c r="D1202" s="17">
        <v>0</v>
      </c>
      <c r="E1202" s="18">
        <f t="shared" si="22"/>
        <v>0</v>
      </c>
    </row>
    <row r="1203" ht="13.5" spans="1:5">
      <c r="A1203" s="16">
        <v>2210107</v>
      </c>
      <c r="B1203" s="16" t="s">
        <v>1057</v>
      </c>
      <c r="C1203" s="17">
        <v>329</v>
      </c>
      <c r="D1203" s="17">
        <v>320</v>
      </c>
      <c r="E1203" s="18">
        <f t="shared" si="22"/>
        <v>-2.7</v>
      </c>
    </row>
    <row r="1204" ht="13.5" spans="1:5">
      <c r="A1204" s="16">
        <v>2210108</v>
      </c>
      <c r="B1204" s="16" t="s">
        <v>1058</v>
      </c>
      <c r="C1204" s="17">
        <v>597</v>
      </c>
      <c r="D1204" s="17">
        <v>3907</v>
      </c>
      <c r="E1204" s="18">
        <f t="shared" si="22"/>
        <v>554.4</v>
      </c>
    </row>
    <row r="1205" ht="13.5" spans="1:5">
      <c r="A1205" s="16">
        <v>2210109</v>
      </c>
      <c r="B1205" s="16" t="s">
        <v>1059</v>
      </c>
      <c r="C1205" s="17">
        <v>0</v>
      </c>
      <c r="D1205" s="17">
        <v>0</v>
      </c>
      <c r="E1205" s="18">
        <f t="shared" si="22"/>
        <v>0</v>
      </c>
    </row>
    <row r="1206" ht="13.5" spans="1:5">
      <c r="A1206" s="16">
        <v>2210199</v>
      </c>
      <c r="B1206" s="16" t="s">
        <v>1060</v>
      </c>
      <c r="C1206" s="17">
        <v>0</v>
      </c>
      <c r="D1206" s="17">
        <v>0</v>
      </c>
      <c r="E1206" s="18">
        <f t="shared" si="22"/>
        <v>0</v>
      </c>
    </row>
    <row r="1207" ht="13.5" spans="1:5">
      <c r="A1207" s="12">
        <v>22102</v>
      </c>
      <c r="B1207" s="13" t="s">
        <v>1061</v>
      </c>
      <c r="C1207" s="14">
        <f>SUM(C1208:C1210)</f>
        <v>0</v>
      </c>
      <c r="D1207" s="14">
        <f>SUM(D1208:D1210)</f>
        <v>0</v>
      </c>
      <c r="E1207" s="15">
        <f t="shared" si="22"/>
        <v>0</v>
      </c>
    </row>
    <row r="1208" ht="13.5" spans="1:5">
      <c r="A1208" s="16">
        <v>2210201</v>
      </c>
      <c r="B1208" s="16" t="s">
        <v>1062</v>
      </c>
      <c r="C1208" s="17">
        <v>0</v>
      </c>
      <c r="D1208" s="17">
        <v>0</v>
      </c>
      <c r="E1208" s="18">
        <f t="shared" si="22"/>
        <v>0</v>
      </c>
    </row>
    <row r="1209" ht="13.5" spans="1:5">
      <c r="A1209" s="16">
        <v>2210202</v>
      </c>
      <c r="B1209" s="16" t="s">
        <v>1063</v>
      </c>
      <c r="C1209" s="17">
        <v>0</v>
      </c>
      <c r="D1209" s="17">
        <v>0</v>
      </c>
      <c r="E1209" s="18">
        <f t="shared" si="22"/>
        <v>0</v>
      </c>
    </row>
    <row r="1210" ht="13.5" spans="1:5">
      <c r="A1210" s="16">
        <v>2210203</v>
      </c>
      <c r="B1210" s="16" t="s">
        <v>1064</v>
      </c>
      <c r="C1210" s="17">
        <v>0</v>
      </c>
      <c r="D1210" s="17">
        <v>0</v>
      </c>
      <c r="E1210" s="18">
        <f t="shared" si="22"/>
        <v>0</v>
      </c>
    </row>
    <row r="1211" ht="13.5" spans="1:5">
      <c r="A1211" s="12">
        <v>22103</v>
      </c>
      <c r="B1211" s="13" t="s">
        <v>1065</v>
      </c>
      <c r="C1211" s="14">
        <f>SUM(C1212:C1214)</f>
        <v>117</v>
      </c>
      <c r="D1211" s="14">
        <f>SUM(D1212:D1214)</f>
        <v>117</v>
      </c>
      <c r="E1211" s="15">
        <f t="shared" si="22"/>
        <v>0</v>
      </c>
    </row>
    <row r="1212" ht="13.5" spans="1:5">
      <c r="A1212" s="16">
        <v>2210301</v>
      </c>
      <c r="B1212" s="16" t="s">
        <v>1066</v>
      </c>
      <c r="C1212" s="17">
        <v>0</v>
      </c>
      <c r="D1212" s="17">
        <v>0</v>
      </c>
      <c r="E1212" s="18">
        <f t="shared" si="22"/>
        <v>0</v>
      </c>
    </row>
    <row r="1213" ht="13.5" spans="1:5">
      <c r="A1213" s="16">
        <v>2210302</v>
      </c>
      <c r="B1213" s="16" t="s">
        <v>1067</v>
      </c>
      <c r="C1213" s="17">
        <v>0</v>
      </c>
      <c r="D1213" s="17">
        <v>0</v>
      </c>
      <c r="E1213" s="18">
        <f t="shared" si="22"/>
        <v>0</v>
      </c>
    </row>
    <row r="1214" ht="13.5" spans="1:5">
      <c r="A1214" s="16">
        <v>2210399</v>
      </c>
      <c r="B1214" s="16" t="s">
        <v>1068</v>
      </c>
      <c r="C1214" s="17">
        <v>117</v>
      </c>
      <c r="D1214" s="17">
        <v>117</v>
      </c>
      <c r="E1214" s="18">
        <f t="shared" si="22"/>
        <v>0</v>
      </c>
    </row>
    <row r="1215" s="1" customFormat="1" ht="13.5" spans="1:5">
      <c r="A1215" s="22">
        <v>222</v>
      </c>
      <c r="B1215" s="23" t="s">
        <v>137</v>
      </c>
      <c r="C1215" s="24">
        <f>C1216+C1234+C1240+C1246</f>
        <v>107</v>
      </c>
      <c r="D1215" s="24">
        <f>D1216+D1234+D1240+D1246</f>
        <v>402</v>
      </c>
      <c r="E1215" s="25">
        <f t="shared" si="22"/>
        <v>275.7</v>
      </c>
    </row>
    <row r="1216" ht="13.5" spans="1:5">
      <c r="A1216" s="12">
        <v>22201</v>
      </c>
      <c r="B1216" s="13" t="s">
        <v>1069</v>
      </c>
      <c r="C1216" s="14">
        <f>SUM(C1217:C1233)</f>
        <v>66</v>
      </c>
      <c r="D1216" s="14">
        <f>SUM(D1217:D1233)</f>
        <v>402</v>
      </c>
      <c r="E1216" s="15">
        <f t="shared" si="22"/>
        <v>509.1</v>
      </c>
    </row>
    <row r="1217" ht="13.5" spans="1:5">
      <c r="A1217" s="16">
        <v>2220101</v>
      </c>
      <c r="B1217" s="16" t="s">
        <v>157</v>
      </c>
      <c r="C1217" s="17">
        <v>56</v>
      </c>
      <c r="D1217" s="17">
        <v>0</v>
      </c>
      <c r="E1217" s="18">
        <f t="shared" si="22"/>
        <v>-100</v>
      </c>
    </row>
    <row r="1218" ht="13.5" spans="1:5">
      <c r="A1218" s="16">
        <v>2220102</v>
      </c>
      <c r="B1218" s="16" t="s">
        <v>158</v>
      </c>
      <c r="C1218" s="17">
        <v>10</v>
      </c>
      <c r="D1218" s="17">
        <v>0</v>
      </c>
      <c r="E1218" s="18">
        <f t="shared" si="22"/>
        <v>-100</v>
      </c>
    </row>
    <row r="1219" ht="13.5" spans="1:5">
      <c r="A1219" s="16">
        <v>2220103</v>
      </c>
      <c r="B1219" s="16" t="s">
        <v>159</v>
      </c>
      <c r="C1219" s="17">
        <v>0</v>
      </c>
      <c r="D1219" s="17">
        <v>0</v>
      </c>
      <c r="E1219" s="18">
        <f t="shared" si="22"/>
        <v>0</v>
      </c>
    </row>
    <row r="1220" ht="13.5" spans="1:5">
      <c r="A1220" s="16">
        <v>2220104</v>
      </c>
      <c r="B1220" s="16" t="s">
        <v>1070</v>
      </c>
      <c r="C1220" s="17">
        <v>0</v>
      </c>
      <c r="D1220" s="17">
        <v>0</v>
      </c>
      <c r="E1220" s="18">
        <f t="shared" si="22"/>
        <v>0</v>
      </c>
    </row>
    <row r="1221" ht="13.5" spans="1:5">
      <c r="A1221" s="16">
        <v>2220105</v>
      </c>
      <c r="B1221" s="16" t="s">
        <v>1071</v>
      </c>
      <c r="C1221" s="17">
        <v>0</v>
      </c>
      <c r="D1221" s="17">
        <v>0</v>
      </c>
      <c r="E1221" s="18">
        <f t="shared" si="22"/>
        <v>0</v>
      </c>
    </row>
    <row r="1222" ht="13.5" spans="1:5">
      <c r="A1222" s="16">
        <v>2220106</v>
      </c>
      <c r="B1222" s="16" t="s">
        <v>1072</v>
      </c>
      <c r="C1222" s="17">
        <v>0</v>
      </c>
      <c r="D1222" s="17">
        <v>0</v>
      </c>
      <c r="E1222" s="18">
        <f t="shared" si="22"/>
        <v>0</v>
      </c>
    </row>
    <row r="1223" ht="13.5" spans="1:5">
      <c r="A1223" s="16">
        <v>2220107</v>
      </c>
      <c r="B1223" s="16" t="s">
        <v>1073</v>
      </c>
      <c r="C1223" s="17">
        <v>0</v>
      </c>
      <c r="D1223" s="17">
        <v>0</v>
      </c>
      <c r="E1223" s="18">
        <f t="shared" si="22"/>
        <v>0</v>
      </c>
    </row>
    <row r="1224" ht="13.5" spans="1:5">
      <c r="A1224" s="16">
        <v>2220112</v>
      </c>
      <c r="B1224" s="16" t="s">
        <v>1074</v>
      </c>
      <c r="C1224" s="17">
        <v>0</v>
      </c>
      <c r="D1224" s="17">
        <v>0</v>
      </c>
      <c r="E1224" s="18">
        <f t="shared" ref="E1224:E1287" si="23">ROUND(IF(C1224=0,0,(D1224/C1224-1)*100),1)</f>
        <v>0</v>
      </c>
    </row>
    <row r="1225" ht="13.5" spans="1:5">
      <c r="A1225" s="16">
        <v>2220113</v>
      </c>
      <c r="B1225" s="16" t="s">
        <v>1075</v>
      </c>
      <c r="C1225" s="17">
        <v>0</v>
      </c>
      <c r="D1225" s="17">
        <v>0</v>
      </c>
      <c r="E1225" s="18">
        <f t="shared" si="23"/>
        <v>0</v>
      </c>
    </row>
    <row r="1226" ht="13.5" spans="1:5">
      <c r="A1226" s="16">
        <v>2220114</v>
      </c>
      <c r="B1226" s="16" t="s">
        <v>1076</v>
      </c>
      <c r="C1226" s="17">
        <v>0</v>
      </c>
      <c r="D1226" s="17">
        <v>0</v>
      </c>
      <c r="E1226" s="18">
        <f t="shared" si="23"/>
        <v>0</v>
      </c>
    </row>
    <row r="1227" ht="13.5" spans="1:5">
      <c r="A1227" s="16">
        <v>2220115</v>
      </c>
      <c r="B1227" s="16" t="s">
        <v>1077</v>
      </c>
      <c r="C1227" s="17">
        <v>0</v>
      </c>
      <c r="D1227" s="17">
        <v>0</v>
      </c>
      <c r="E1227" s="18">
        <f t="shared" si="23"/>
        <v>0</v>
      </c>
    </row>
    <row r="1228" ht="13.5" spans="1:5">
      <c r="A1228" s="16">
        <v>2220118</v>
      </c>
      <c r="B1228" s="16" t="s">
        <v>1078</v>
      </c>
      <c r="C1228" s="17">
        <v>0</v>
      </c>
      <c r="D1228" s="17">
        <v>0</v>
      </c>
      <c r="E1228" s="18">
        <f t="shared" si="23"/>
        <v>0</v>
      </c>
    </row>
    <row r="1229" ht="13.5" spans="1:5">
      <c r="A1229" s="16">
        <v>2220119</v>
      </c>
      <c r="B1229" s="16" t="s">
        <v>1079</v>
      </c>
      <c r="C1229" s="17">
        <v>0</v>
      </c>
      <c r="D1229" s="17">
        <v>0</v>
      </c>
      <c r="E1229" s="18">
        <f t="shared" si="23"/>
        <v>0</v>
      </c>
    </row>
    <row r="1230" ht="13.5" spans="1:5">
      <c r="A1230" s="16">
        <v>2220120</v>
      </c>
      <c r="B1230" s="16" t="s">
        <v>1080</v>
      </c>
      <c r="C1230" s="17">
        <v>0</v>
      </c>
      <c r="D1230" s="17">
        <v>0</v>
      </c>
      <c r="E1230" s="18">
        <f t="shared" si="23"/>
        <v>0</v>
      </c>
    </row>
    <row r="1231" ht="13.5" spans="1:5">
      <c r="A1231" s="16">
        <v>2220121</v>
      </c>
      <c r="B1231" s="16" t="s">
        <v>1081</v>
      </c>
      <c r="C1231" s="17">
        <v>0</v>
      </c>
      <c r="D1231" s="17">
        <v>0</v>
      </c>
      <c r="E1231" s="18">
        <f t="shared" si="23"/>
        <v>0</v>
      </c>
    </row>
    <row r="1232" ht="13.5" spans="1:5">
      <c r="A1232" s="16">
        <v>2220150</v>
      </c>
      <c r="B1232" s="16" t="s">
        <v>166</v>
      </c>
      <c r="C1232" s="17">
        <v>0</v>
      </c>
      <c r="D1232" s="17">
        <v>0</v>
      </c>
      <c r="E1232" s="18">
        <f t="shared" si="23"/>
        <v>0</v>
      </c>
    </row>
    <row r="1233" ht="13.5" spans="1:5">
      <c r="A1233" s="16">
        <v>2220199</v>
      </c>
      <c r="B1233" s="16" t="s">
        <v>1082</v>
      </c>
      <c r="C1233" s="17">
        <v>0</v>
      </c>
      <c r="D1233" s="17">
        <v>402</v>
      </c>
      <c r="E1233" s="18">
        <f t="shared" si="23"/>
        <v>0</v>
      </c>
    </row>
    <row r="1234" ht="13.5" spans="1:5">
      <c r="A1234" s="12">
        <v>22203</v>
      </c>
      <c r="B1234" s="13" t="s">
        <v>1083</v>
      </c>
      <c r="C1234" s="14">
        <f>SUM(C1235:C1239)</f>
        <v>41</v>
      </c>
      <c r="D1234" s="14">
        <f>SUM(D1235:D1239)</f>
        <v>0</v>
      </c>
      <c r="E1234" s="15">
        <f t="shared" si="23"/>
        <v>-100</v>
      </c>
    </row>
    <row r="1235" ht="13.5" spans="1:5">
      <c r="A1235" s="16">
        <v>2220301</v>
      </c>
      <c r="B1235" s="16" t="s">
        <v>1084</v>
      </c>
      <c r="C1235" s="17">
        <v>0</v>
      </c>
      <c r="D1235" s="17">
        <v>0</v>
      </c>
      <c r="E1235" s="18">
        <f t="shared" si="23"/>
        <v>0</v>
      </c>
    </row>
    <row r="1236" ht="13.5" spans="1:5">
      <c r="A1236" s="16">
        <v>2220303</v>
      </c>
      <c r="B1236" s="16" t="s">
        <v>1085</v>
      </c>
      <c r="C1236" s="17">
        <v>0</v>
      </c>
      <c r="D1236" s="17">
        <v>0</v>
      </c>
      <c r="E1236" s="18">
        <f t="shared" si="23"/>
        <v>0</v>
      </c>
    </row>
    <row r="1237" ht="13.5" spans="1:5">
      <c r="A1237" s="16">
        <v>2220304</v>
      </c>
      <c r="B1237" s="16" t="s">
        <v>1086</v>
      </c>
      <c r="C1237" s="17">
        <v>0</v>
      </c>
      <c r="D1237" s="17">
        <v>0</v>
      </c>
      <c r="E1237" s="18">
        <f t="shared" si="23"/>
        <v>0</v>
      </c>
    </row>
    <row r="1238" ht="13.5" spans="1:5">
      <c r="A1238" s="16">
        <v>2220305</v>
      </c>
      <c r="B1238" s="16" t="s">
        <v>1087</v>
      </c>
      <c r="C1238" s="17">
        <v>0</v>
      </c>
      <c r="D1238" s="17">
        <v>0</v>
      </c>
      <c r="E1238" s="18">
        <f t="shared" si="23"/>
        <v>0</v>
      </c>
    </row>
    <row r="1239" ht="13.5" spans="1:5">
      <c r="A1239" s="16">
        <v>2220399</v>
      </c>
      <c r="B1239" s="16" t="s">
        <v>1088</v>
      </c>
      <c r="C1239" s="17">
        <v>41</v>
      </c>
      <c r="D1239" s="17">
        <v>0</v>
      </c>
      <c r="E1239" s="18">
        <f t="shared" si="23"/>
        <v>-100</v>
      </c>
    </row>
    <row r="1240" ht="13.5" spans="1:5">
      <c r="A1240" s="12">
        <v>22204</v>
      </c>
      <c r="B1240" s="13" t="s">
        <v>1089</v>
      </c>
      <c r="C1240" s="14">
        <f>SUM(C1241:C1245)</f>
        <v>0</v>
      </c>
      <c r="D1240" s="14">
        <f>SUM(D1241:D1245)</f>
        <v>0</v>
      </c>
      <c r="E1240" s="15">
        <f t="shared" si="23"/>
        <v>0</v>
      </c>
    </row>
    <row r="1241" ht="13.5" spans="1:5">
      <c r="A1241" s="16">
        <v>2220401</v>
      </c>
      <c r="B1241" s="16" t="s">
        <v>1090</v>
      </c>
      <c r="C1241" s="17">
        <v>0</v>
      </c>
      <c r="D1241" s="17">
        <v>0</v>
      </c>
      <c r="E1241" s="18">
        <f t="shared" si="23"/>
        <v>0</v>
      </c>
    </row>
    <row r="1242" ht="13.5" spans="1:5">
      <c r="A1242" s="16">
        <v>2220402</v>
      </c>
      <c r="B1242" s="16" t="s">
        <v>1091</v>
      </c>
      <c r="C1242" s="17">
        <v>0</v>
      </c>
      <c r="D1242" s="17">
        <v>0</v>
      </c>
      <c r="E1242" s="18">
        <f t="shared" si="23"/>
        <v>0</v>
      </c>
    </row>
    <row r="1243" ht="13.5" spans="1:5">
      <c r="A1243" s="16">
        <v>2220403</v>
      </c>
      <c r="B1243" s="16" t="s">
        <v>1092</v>
      </c>
      <c r="C1243" s="17">
        <v>0</v>
      </c>
      <c r="D1243" s="17">
        <v>0</v>
      </c>
      <c r="E1243" s="18">
        <f t="shared" si="23"/>
        <v>0</v>
      </c>
    </row>
    <row r="1244" ht="13.5" spans="1:5">
      <c r="A1244" s="16">
        <v>2220404</v>
      </c>
      <c r="B1244" s="16" t="s">
        <v>1093</v>
      </c>
      <c r="C1244" s="17">
        <v>0</v>
      </c>
      <c r="D1244" s="17">
        <v>0</v>
      </c>
      <c r="E1244" s="18">
        <f t="shared" si="23"/>
        <v>0</v>
      </c>
    </row>
    <row r="1245" ht="13.5" spans="1:5">
      <c r="A1245" s="16">
        <v>2220499</v>
      </c>
      <c r="B1245" s="16" t="s">
        <v>1094</v>
      </c>
      <c r="C1245" s="17">
        <v>0</v>
      </c>
      <c r="D1245" s="17">
        <v>0</v>
      </c>
      <c r="E1245" s="18">
        <f t="shared" si="23"/>
        <v>0</v>
      </c>
    </row>
    <row r="1246" ht="13.5" spans="1:5">
      <c r="A1246" s="12">
        <v>22205</v>
      </c>
      <c r="B1246" s="13" t="s">
        <v>1095</v>
      </c>
      <c r="C1246" s="14">
        <f>SUM(C1247:C1258)</f>
        <v>0</v>
      </c>
      <c r="D1246" s="14">
        <f>SUM(D1247:D1258)</f>
        <v>0</v>
      </c>
      <c r="E1246" s="15">
        <f t="shared" si="23"/>
        <v>0</v>
      </c>
    </row>
    <row r="1247" ht="13.5" spans="1:5">
      <c r="A1247" s="16">
        <v>2220501</v>
      </c>
      <c r="B1247" s="16" t="s">
        <v>1096</v>
      </c>
      <c r="C1247" s="17">
        <v>0</v>
      </c>
      <c r="D1247" s="17">
        <v>0</v>
      </c>
      <c r="E1247" s="18">
        <f t="shared" si="23"/>
        <v>0</v>
      </c>
    </row>
    <row r="1248" ht="13.5" spans="1:5">
      <c r="A1248" s="16">
        <v>2220502</v>
      </c>
      <c r="B1248" s="16" t="s">
        <v>1097</v>
      </c>
      <c r="C1248" s="17">
        <v>0</v>
      </c>
      <c r="D1248" s="17">
        <v>0</v>
      </c>
      <c r="E1248" s="18">
        <f t="shared" si="23"/>
        <v>0</v>
      </c>
    </row>
    <row r="1249" ht="13.5" spans="1:5">
      <c r="A1249" s="16">
        <v>2220503</v>
      </c>
      <c r="B1249" s="16" t="s">
        <v>1098</v>
      </c>
      <c r="C1249" s="17">
        <v>0</v>
      </c>
      <c r="D1249" s="17">
        <v>0</v>
      </c>
      <c r="E1249" s="18">
        <f t="shared" si="23"/>
        <v>0</v>
      </c>
    </row>
    <row r="1250" ht="13.5" spans="1:5">
      <c r="A1250" s="16">
        <v>2220504</v>
      </c>
      <c r="B1250" s="16" t="s">
        <v>1099</v>
      </c>
      <c r="C1250" s="17">
        <v>0</v>
      </c>
      <c r="D1250" s="17">
        <v>0</v>
      </c>
      <c r="E1250" s="18">
        <f t="shared" si="23"/>
        <v>0</v>
      </c>
    </row>
    <row r="1251" ht="13.5" spans="1:5">
      <c r="A1251" s="16">
        <v>2220505</v>
      </c>
      <c r="B1251" s="16" t="s">
        <v>1100</v>
      </c>
      <c r="C1251" s="17">
        <v>0</v>
      </c>
      <c r="D1251" s="17">
        <v>0</v>
      </c>
      <c r="E1251" s="18">
        <f t="shared" si="23"/>
        <v>0</v>
      </c>
    </row>
    <row r="1252" ht="13.5" spans="1:5">
      <c r="A1252" s="16">
        <v>2220506</v>
      </c>
      <c r="B1252" s="16" t="s">
        <v>1101</v>
      </c>
      <c r="C1252" s="17">
        <v>0</v>
      </c>
      <c r="D1252" s="17">
        <v>0</v>
      </c>
      <c r="E1252" s="18">
        <f t="shared" si="23"/>
        <v>0</v>
      </c>
    </row>
    <row r="1253" ht="13.5" spans="1:5">
      <c r="A1253" s="16">
        <v>2220507</v>
      </c>
      <c r="B1253" s="16" t="s">
        <v>1102</v>
      </c>
      <c r="C1253" s="17">
        <v>0</v>
      </c>
      <c r="D1253" s="17">
        <v>0</v>
      </c>
      <c r="E1253" s="18">
        <f t="shared" si="23"/>
        <v>0</v>
      </c>
    </row>
    <row r="1254" ht="13.5" spans="1:5">
      <c r="A1254" s="16">
        <v>2220508</v>
      </c>
      <c r="B1254" s="16" t="s">
        <v>1103</v>
      </c>
      <c r="C1254" s="17">
        <v>0</v>
      </c>
      <c r="D1254" s="17">
        <v>0</v>
      </c>
      <c r="E1254" s="18">
        <f t="shared" si="23"/>
        <v>0</v>
      </c>
    </row>
    <row r="1255" ht="13.5" spans="1:5">
      <c r="A1255" s="16">
        <v>2220509</v>
      </c>
      <c r="B1255" s="16" t="s">
        <v>1104</v>
      </c>
      <c r="C1255" s="17">
        <v>0</v>
      </c>
      <c r="D1255" s="17">
        <v>0</v>
      </c>
      <c r="E1255" s="18">
        <f t="shared" si="23"/>
        <v>0</v>
      </c>
    </row>
    <row r="1256" ht="13.5" spans="1:5">
      <c r="A1256" s="16">
        <v>2220510</v>
      </c>
      <c r="B1256" s="16" t="s">
        <v>1105</v>
      </c>
      <c r="C1256" s="17">
        <v>0</v>
      </c>
      <c r="D1256" s="17">
        <v>0</v>
      </c>
      <c r="E1256" s="18">
        <f t="shared" si="23"/>
        <v>0</v>
      </c>
    </row>
    <row r="1257" ht="13.5" spans="1:5">
      <c r="A1257" s="16">
        <v>2220511</v>
      </c>
      <c r="B1257" s="16" t="s">
        <v>1106</v>
      </c>
      <c r="C1257" s="17">
        <v>0</v>
      </c>
      <c r="D1257" s="17">
        <v>0</v>
      </c>
      <c r="E1257" s="18">
        <f t="shared" si="23"/>
        <v>0</v>
      </c>
    </row>
    <row r="1258" ht="13.5" spans="1:5">
      <c r="A1258" s="16">
        <v>2220599</v>
      </c>
      <c r="B1258" s="16" t="s">
        <v>1107</v>
      </c>
      <c r="C1258" s="17">
        <v>0</v>
      </c>
      <c r="D1258" s="17">
        <v>0</v>
      </c>
      <c r="E1258" s="18">
        <f t="shared" si="23"/>
        <v>0</v>
      </c>
    </row>
    <row r="1259" s="1" customFormat="1" ht="13.5" spans="1:5">
      <c r="A1259" s="22">
        <v>224</v>
      </c>
      <c r="B1259" s="23" t="s">
        <v>138</v>
      </c>
      <c r="C1259" s="24">
        <f>C1260+C1272+C1278+C1284+C1292+C1305+C1309+C1313</f>
        <v>2907</v>
      </c>
      <c r="D1259" s="24">
        <f>D1260+D1272+D1278+D1284+D1292+D1305+D1309+D1313</f>
        <v>2141.331415</v>
      </c>
      <c r="E1259" s="25">
        <f t="shared" si="23"/>
        <v>-26.3</v>
      </c>
    </row>
    <row r="1260" ht="13.5" spans="1:5">
      <c r="A1260" s="12">
        <v>22401</v>
      </c>
      <c r="B1260" s="13" t="s">
        <v>1108</v>
      </c>
      <c r="C1260" s="14">
        <f>SUM(C1261:C1271)</f>
        <v>525</v>
      </c>
      <c r="D1260" s="14">
        <f>SUM(D1261:D1271)</f>
        <v>611.341655</v>
      </c>
      <c r="E1260" s="15">
        <f t="shared" si="23"/>
        <v>16.4</v>
      </c>
    </row>
    <row r="1261" ht="13.5" spans="1:5">
      <c r="A1261" s="16">
        <v>2240101</v>
      </c>
      <c r="B1261" s="16" t="s">
        <v>157</v>
      </c>
      <c r="C1261" s="17">
        <v>0</v>
      </c>
      <c r="D1261" s="17">
        <v>0</v>
      </c>
      <c r="E1261" s="18">
        <f t="shared" si="23"/>
        <v>0</v>
      </c>
    </row>
    <row r="1262" ht="13.5" spans="1:5">
      <c r="A1262" s="16">
        <v>2240102</v>
      </c>
      <c r="B1262" s="16" t="s">
        <v>158</v>
      </c>
      <c r="C1262" s="17">
        <v>446</v>
      </c>
      <c r="D1262" s="17">
        <v>347.341655</v>
      </c>
      <c r="E1262" s="18">
        <f t="shared" si="23"/>
        <v>-22.1</v>
      </c>
    </row>
    <row r="1263" ht="13.5" spans="1:5">
      <c r="A1263" s="16">
        <v>2240103</v>
      </c>
      <c r="B1263" s="16" t="s">
        <v>159</v>
      </c>
      <c r="C1263" s="17">
        <v>64</v>
      </c>
      <c r="D1263" s="17">
        <v>0</v>
      </c>
      <c r="E1263" s="18">
        <f t="shared" si="23"/>
        <v>-100</v>
      </c>
    </row>
    <row r="1264" ht="13.5" spans="1:5">
      <c r="A1264" s="16">
        <v>2240104</v>
      </c>
      <c r="B1264" s="16" t="s">
        <v>1109</v>
      </c>
      <c r="C1264" s="17">
        <v>9</v>
      </c>
      <c r="D1264" s="17">
        <v>0</v>
      </c>
      <c r="E1264" s="18">
        <f t="shared" si="23"/>
        <v>-100</v>
      </c>
    </row>
    <row r="1265" ht="13.5" spans="1:5">
      <c r="A1265" s="16">
        <v>2240105</v>
      </c>
      <c r="B1265" s="16" t="s">
        <v>1110</v>
      </c>
      <c r="C1265" s="17">
        <v>0</v>
      </c>
      <c r="D1265" s="17">
        <v>0</v>
      </c>
      <c r="E1265" s="18">
        <f t="shared" si="23"/>
        <v>0</v>
      </c>
    </row>
    <row r="1266" ht="13.5" spans="1:5">
      <c r="A1266" s="16">
        <v>2240106</v>
      </c>
      <c r="B1266" s="16" t="s">
        <v>1111</v>
      </c>
      <c r="C1266" s="17">
        <v>0</v>
      </c>
      <c r="D1266" s="17">
        <v>100</v>
      </c>
      <c r="E1266" s="18">
        <f t="shared" si="23"/>
        <v>0</v>
      </c>
    </row>
    <row r="1267" ht="13.5" spans="1:5">
      <c r="A1267" s="16">
        <v>2240107</v>
      </c>
      <c r="B1267" s="16" t="s">
        <v>1112</v>
      </c>
      <c r="C1267" s="17">
        <v>0</v>
      </c>
      <c r="D1267" s="17">
        <v>0</v>
      </c>
      <c r="E1267" s="18">
        <f t="shared" si="23"/>
        <v>0</v>
      </c>
    </row>
    <row r="1268" ht="13.5" spans="1:5">
      <c r="A1268" s="16">
        <v>2240108</v>
      </c>
      <c r="B1268" s="16" t="s">
        <v>1113</v>
      </c>
      <c r="C1268" s="17">
        <v>0</v>
      </c>
      <c r="D1268" s="17">
        <v>0</v>
      </c>
      <c r="E1268" s="18">
        <f t="shared" si="23"/>
        <v>0</v>
      </c>
    </row>
    <row r="1269" ht="13.5" spans="1:5">
      <c r="A1269" s="16">
        <v>2240109</v>
      </c>
      <c r="B1269" s="16" t="s">
        <v>1114</v>
      </c>
      <c r="C1269" s="17">
        <v>0</v>
      </c>
      <c r="D1269" s="17">
        <v>0</v>
      </c>
      <c r="E1269" s="18">
        <f t="shared" si="23"/>
        <v>0</v>
      </c>
    </row>
    <row r="1270" ht="13.5" spans="1:5">
      <c r="A1270" s="16">
        <v>2240150</v>
      </c>
      <c r="B1270" s="16" t="s">
        <v>166</v>
      </c>
      <c r="C1270" s="17">
        <v>0</v>
      </c>
      <c r="D1270" s="17">
        <v>0</v>
      </c>
      <c r="E1270" s="18">
        <f t="shared" si="23"/>
        <v>0</v>
      </c>
    </row>
    <row r="1271" ht="13.5" spans="1:5">
      <c r="A1271" s="16">
        <v>2240199</v>
      </c>
      <c r="B1271" s="16" t="s">
        <v>1115</v>
      </c>
      <c r="C1271" s="17">
        <v>6</v>
      </c>
      <c r="D1271" s="17">
        <v>164</v>
      </c>
      <c r="E1271" s="18">
        <f t="shared" si="23"/>
        <v>2633.3</v>
      </c>
    </row>
    <row r="1272" ht="13.5" spans="1:5">
      <c r="A1272" s="12">
        <v>22402</v>
      </c>
      <c r="B1272" s="13" t="s">
        <v>1116</v>
      </c>
      <c r="C1272" s="14">
        <f>SUM(C1273:C1277)</f>
        <v>1097</v>
      </c>
      <c r="D1272" s="14">
        <f>SUM(D1273:D1277)</f>
        <v>582.53036</v>
      </c>
      <c r="E1272" s="15">
        <f t="shared" si="23"/>
        <v>-46.9</v>
      </c>
    </row>
    <row r="1273" ht="13.5" spans="1:5">
      <c r="A1273" s="16">
        <v>2240201</v>
      </c>
      <c r="B1273" s="16" t="s">
        <v>157</v>
      </c>
      <c r="C1273" s="17">
        <v>950</v>
      </c>
      <c r="D1273" s="17">
        <v>580.579</v>
      </c>
      <c r="E1273" s="18">
        <f t="shared" si="23"/>
        <v>-38.9</v>
      </c>
    </row>
    <row r="1274" ht="13.5" spans="1:5">
      <c r="A1274" s="16">
        <v>2240202</v>
      </c>
      <c r="B1274" s="16" t="s">
        <v>158</v>
      </c>
      <c r="C1274" s="17">
        <v>0</v>
      </c>
      <c r="D1274" s="17">
        <v>0</v>
      </c>
      <c r="E1274" s="18">
        <f t="shared" si="23"/>
        <v>0</v>
      </c>
    </row>
    <row r="1275" ht="13.5" spans="1:5">
      <c r="A1275" s="16">
        <v>2240203</v>
      </c>
      <c r="B1275" s="16" t="s">
        <v>159</v>
      </c>
      <c r="C1275" s="17">
        <v>0</v>
      </c>
      <c r="D1275" s="17">
        <v>0</v>
      </c>
      <c r="E1275" s="18">
        <f t="shared" si="23"/>
        <v>0</v>
      </c>
    </row>
    <row r="1276" ht="13.5" spans="1:5">
      <c r="A1276" s="16">
        <v>2240204</v>
      </c>
      <c r="B1276" s="16" t="s">
        <v>1117</v>
      </c>
      <c r="C1276" s="17">
        <v>147</v>
      </c>
      <c r="D1276" s="17">
        <v>1.95136</v>
      </c>
      <c r="E1276" s="18">
        <f t="shared" si="23"/>
        <v>-98.7</v>
      </c>
    </row>
    <row r="1277" ht="13.5" spans="1:5">
      <c r="A1277" s="16">
        <v>2240299</v>
      </c>
      <c r="B1277" s="16" t="s">
        <v>1118</v>
      </c>
      <c r="C1277" s="17">
        <v>0</v>
      </c>
      <c r="D1277" s="17">
        <v>0</v>
      </c>
      <c r="E1277" s="18">
        <f t="shared" si="23"/>
        <v>0</v>
      </c>
    </row>
    <row r="1278" ht="13.5" spans="1:5">
      <c r="A1278" s="12">
        <v>22403</v>
      </c>
      <c r="B1278" s="13" t="s">
        <v>1119</v>
      </c>
      <c r="C1278" s="14">
        <f>SUM(C1279:C1283)</f>
        <v>0</v>
      </c>
      <c r="D1278" s="14">
        <f>SUM(D1279:D1283)</f>
        <v>0</v>
      </c>
      <c r="E1278" s="15">
        <f t="shared" si="23"/>
        <v>0</v>
      </c>
    </row>
    <row r="1279" ht="13.5" spans="1:5">
      <c r="A1279" s="16">
        <v>2240301</v>
      </c>
      <c r="B1279" s="16" t="s">
        <v>157</v>
      </c>
      <c r="C1279" s="17">
        <v>0</v>
      </c>
      <c r="D1279" s="17">
        <v>0</v>
      </c>
      <c r="E1279" s="18">
        <f t="shared" si="23"/>
        <v>0</v>
      </c>
    </row>
    <row r="1280" ht="13.5" spans="1:5">
      <c r="A1280" s="16">
        <v>2240302</v>
      </c>
      <c r="B1280" s="16" t="s">
        <v>158</v>
      </c>
      <c r="C1280" s="17">
        <v>0</v>
      </c>
      <c r="D1280" s="17">
        <v>0</v>
      </c>
      <c r="E1280" s="18">
        <f t="shared" si="23"/>
        <v>0</v>
      </c>
    </row>
    <row r="1281" ht="13.5" spans="1:5">
      <c r="A1281" s="16">
        <v>2240303</v>
      </c>
      <c r="B1281" s="16" t="s">
        <v>159</v>
      </c>
      <c r="C1281" s="17">
        <v>0</v>
      </c>
      <c r="D1281" s="17">
        <v>0</v>
      </c>
      <c r="E1281" s="18">
        <f t="shared" si="23"/>
        <v>0</v>
      </c>
    </row>
    <row r="1282" ht="13.5" spans="1:5">
      <c r="A1282" s="16">
        <v>2240304</v>
      </c>
      <c r="B1282" s="16" t="s">
        <v>1120</v>
      </c>
      <c r="C1282" s="17">
        <v>0</v>
      </c>
      <c r="D1282" s="17">
        <v>0</v>
      </c>
      <c r="E1282" s="18">
        <f t="shared" si="23"/>
        <v>0</v>
      </c>
    </row>
    <row r="1283" ht="13.5" spans="1:5">
      <c r="A1283" s="16">
        <v>2240399</v>
      </c>
      <c r="B1283" s="16" t="s">
        <v>1121</v>
      </c>
      <c r="C1283" s="17">
        <v>0</v>
      </c>
      <c r="D1283" s="17">
        <v>0</v>
      </c>
      <c r="E1283" s="18">
        <f t="shared" si="23"/>
        <v>0</v>
      </c>
    </row>
    <row r="1284" ht="13.5" spans="1:5">
      <c r="A1284" s="12">
        <v>22404</v>
      </c>
      <c r="B1284" s="13" t="s">
        <v>1122</v>
      </c>
      <c r="C1284" s="14">
        <f>SUM(C1285:C1291)</f>
        <v>0</v>
      </c>
      <c r="D1284" s="14">
        <f>SUM(D1285:D1291)</f>
        <v>0</v>
      </c>
      <c r="E1284" s="15">
        <f t="shared" si="23"/>
        <v>0</v>
      </c>
    </row>
    <row r="1285" ht="13.5" spans="1:5">
      <c r="A1285" s="16">
        <v>2240401</v>
      </c>
      <c r="B1285" s="16" t="s">
        <v>157</v>
      </c>
      <c r="C1285" s="17">
        <v>0</v>
      </c>
      <c r="D1285" s="17">
        <v>0</v>
      </c>
      <c r="E1285" s="18">
        <f t="shared" si="23"/>
        <v>0</v>
      </c>
    </row>
    <row r="1286" ht="13.5" spans="1:5">
      <c r="A1286" s="16">
        <v>2240402</v>
      </c>
      <c r="B1286" s="16" t="s">
        <v>158</v>
      </c>
      <c r="C1286" s="17">
        <v>0</v>
      </c>
      <c r="D1286" s="17">
        <v>0</v>
      </c>
      <c r="E1286" s="18">
        <f t="shared" si="23"/>
        <v>0</v>
      </c>
    </row>
    <row r="1287" ht="13.5" spans="1:5">
      <c r="A1287" s="16">
        <v>2240403</v>
      </c>
      <c r="B1287" s="16" t="s">
        <v>159</v>
      </c>
      <c r="C1287" s="17">
        <v>0</v>
      </c>
      <c r="D1287" s="17">
        <v>0</v>
      </c>
      <c r="E1287" s="18">
        <f t="shared" si="23"/>
        <v>0</v>
      </c>
    </row>
    <row r="1288" ht="13.5" spans="1:5">
      <c r="A1288" s="16">
        <v>2240404</v>
      </c>
      <c r="B1288" s="16" t="s">
        <v>1123</v>
      </c>
      <c r="C1288" s="17">
        <v>0</v>
      </c>
      <c r="D1288" s="17">
        <v>0</v>
      </c>
      <c r="E1288" s="18">
        <f t="shared" ref="E1288:E1336" si="24">ROUND(IF(C1288=0,0,(D1288/C1288-1)*100),1)</f>
        <v>0</v>
      </c>
    </row>
    <row r="1289" ht="13.5" spans="1:5">
      <c r="A1289" s="16">
        <v>2240405</v>
      </c>
      <c r="B1289" s="16" t="s">
        <v>1124</v>
      </c>
      <c r="C1289" s="17">
        <v>0</v>
      </c>
      <c r="D1289" s="17">
        <v>0</v>
      </c>
      <c r="E1289" s="18">
        <f t="shared" si="24"/>
        <v>0</v>
      </c>
    </row>
    <row r="1290" ht="13.5" spans="1:5">
      <c r="A1290" s="16">
        <v>2240450</v>
      </c>
      <c r="B1290" s="16" t="s">
        <v>166</v>
      </c>
      <c r="C1290" s="17">
        <v>0</v>
      </c>
      <c r="D1290" s="17">
        <v>0</v>
      </c>
      <c r="E1290" s="18">
        <f t="shared" si="24"/>
        <v>0</v>
      </c>
    </row>
    <row r="1291" ht="13.5" spans="1:5">
      <c r="A1291" s="16">
        <v>2240499</v>
      </c>
      <c r="B1291" s="16" t="s">
        <v>1125</v>
      </c>
      <c r="C1291" s="17">
        <v>0</v>
      </c>
      <c r="D1291" s="17">
        <v>0</v>
      </c>
      <c r="E1291" s="18">
        <f t="shared" si="24"/>
        <v>0</v>
      </c>
    </row>
    <row r="1292" ht="13.5" spans="1:5">
      <c r="A1292" s="12">
        <v>22405</v>
      </c>
      <c r="B1292" s="13" t="s">
        <v>1126</v>
      </c>
      <c r="C1292" s="14">
        <f>SUM(C1293:C1304)</f>
        <v>0</v>
      </c>
      <c r="D1292" s="14">
        <f>SUM(D1293:D1304)</f>
        <v>0</v>
      </c>
      <c r="E1292" s="15">
        <f t="shared" si="24"/>
        <v>0</v>
      </c>
    </row>
    <row r="1293" ht="13.5" spans="1:5">
      <c r="A1293" s="16">
        <v>2240501</v>
      </c>
      <c r="B1293" s="16" t="s">
        <v>157</v>
      </c>
      <c r="C1293" s="17">
        <v>0</v>
      </c>
      <c r="D1293" s="17">
        <v>0</v>
      </c>
      <c r="E1293" s="18">
        <f t="shared" si="24"/>
        <v>0</v>
      </c>
    </row>
    <row r="1294" ht="13.5" spans="1:5">
      <c r="A1294" s="16">
        <v>2240502</v>
      </c>
      <c r="B1294" s="16" t="s">
        <v>158</v>
      </c>
      <c r="C1294" s="17">
        <v>0</v>
      </c>
      <c r="D1294" s="17">
        <v>0</v>
      </c>
      <c r="E1294" s="18">
        <f t="shared" si="24"/>
        <v>0</v>
      </c>
    </row>
    <row r="1295" ht="13.5" spans="1:5">
      <c r="A1295" s="16">
        <v>2240503</v>
      </c>
      <c r="B1295" s="16" t="s">
        <v>159</v>
      </c>
      <c r="C1295" s="17">
        <v>0</v>
      </c>
      <c r="D1295" s="17">
        <v>0</v>
      </c>
      <c r="E1295" s="18">
        <f t="shared" si="24"/>
        <v>0</v>
      </c>
    </row>
    <row r="1296" ht="13.5" spans="1:5">
      <c r="A1296" s="16">
        <v>2240504</v>
      </c>
      <c r="B1296" s="16" t="s">
        <v>1127</v>
      </c>
      <c r="C1296" s="17">
        <v>0</v>
      </c>
      <c r="D1296" s="17">
        <v>0</v>
      </c>
      <c r="E1296" s="18">
        <f t="shared" si="24"/>
        <v>0</v>
      </c>
    </row>
    <row r="1297" ht="13.5" spans="1:5">
      <c r="A1297" s="16">
        <v>2240505</v>
      </c>
      <c r="B1297" s="16" t="s">
        <v>1128</v>
      </c>
      <c r="C1297" s="17">
        <v>0</v>
      </c>
      <c r="D1297" s="17">
        <v>0</v>
      </c>
      <c r="E1297" s="18">
        <f t="shared" si="24"/>
        <v>0</v>
      </c>
    </row>
    <row r="1298" ht="13.5" spans="1:5">
      <c r="A1298" s="16">
        <v>2240506</v>
      </c>
      <c r="B1298" s="16" t="s">
        <v>1129</v>
      </c>
      <c r="C1298" s="17">
        <v>0</v>
      </c>
      <c r="D1298" s="17">
        <v>0</v>
      </c>
      <c r="E1298" s="18">
        <f t="shared" si="24"/>
        <v>0</v>
      </c>
    </row>
    <row r="1299" ht="13.5" spans="1:5">
      <c r="A1299" s="16">
        <v>2240507</v>
      </c>
      <c r="B1299" s="16" t="s">
        <v>1130</v>
      </c>
      <c r="C1299" s="17">
        <v>0</v>
      </c>
      <c r="D1299" s="17">
        <v>0</v>
      </c>
      <c r="E1299" s="18">
        <f t="shared" si="24"/>
        <v>0</v>
      </c>
    </row>
    <row r="1300" ht="13.5" spans="1:5">
      <c r="A1300" s="16">
        <v>2240508</v>
      </c>
      <c r="B1300" s="16" t="s">
        <v>1131</v>
      </c>
      <c r="C1300" s="17">
        <v>0</v>
      </c>
      <c r="D1300" s="17">
        <v>0</v>
      </c>
      <c r="E1300" s="18">
        <f t="shared" si="24"/>
        <v>0</v>
      </c>
    </row>
    <row r="1301" ht="13.5" spans="1:5">
      <c r="A1301" s="16">
        <v>2240509</v>
      </c>
      <c r="B1301" s="16" t="s">
        <v>1132</v>
      </c>
      <c r="C1301" s="17">
        <v>0</v>
      </c>
      <c r="D1301" s="17">
        <v>0</v>
      </c>
      <c r="E1301" s="18">
        <f t="shared" si="24"/>
        <v>0</v>
      </c>
    </row>
    <row r="1302" ht="13.5" spans="1:5">
      <c r="A1302" s="16">
        <v>2240510</v>
      </c>
      <c r="B1302" s="16" t="s">
        <v>1133</v>
      </c>
      <c r="C1302" s="17">
        <v>0</v>
      </c>
      <c r="D1302" s="17">
        <v>0</v>
      </c>
      <c r="E1302" s="18">
        <f t="shared" si="24"/>
        <v>0</v>
      </c>
    </row>
    <row r="1303" ht="13.5" spans="1:5">
      <c r="A1303" s="16">
        <v>2240550</v>
      </c>
      <c r="B1303" s="16" t="s">
        <v>1134</v>
      </c>
      <c r="C1303" s="17">
        <v>0</v>
      </c>
      <c r="D1303" s="17">
        <v>0</v>
      </c>
      <c r="E1303" s="18">
        <f t="shared" si="24"/>
        <v>0</v>
      </c>
    </row>
    <row r="1304" ht="13.5" spans="1:5">
      <c r="A1304" s="16">
        <v>2240599</v>
      </c>
      <c r="B1304" s="16" t="s">
        <v>1135</v>
      </c>
      <c r="C1304" s="17">
        <v>0</v>
      </c>
      <c r="D1304" s="17">
        <v>0</v>
      </c>
      <c r="E1304" s="18">
        <f t="shared" si="24"/>
        <v>0</v>
      </c>
    </row>
    <row r="1305" ht="13.5" spans="1:5">
      <c r="A1305" s="12">
        <v>22406</v>
      </c>
      <c r="B1305" s="13" t="s">
        <v>1136</v>
      </c>
      <c r="C1305" s="14">
        <f>SUM(C1306:C1308)</f>
        <v>10</v>
      </c>
      <c r="D1305" s="14">
        <f>SUM(D1306:D1308)</f>
        <v>19.29</v>
      </c>
      <c r="E1305" s="15">
        <f t="shared" si="24"/>
        <v>92.9</v>
      </c>
    </row>
    <row r="1306" ht="13.5" spans="1:5">
      <c r="A1306" s="16">
        <v>2240601</v>
      </c>
      <c r="B1306" s="16" t="s">
        <v>1137</v>
      </c>
      <c r="C1306" s="17">
        <v>10</v>
      </c>
      <c r="D1306" s="17">
        <v>10</v>
      </c>
      <c r="E1306" s="18">
        <f t="shared" si="24"/>
        <v>0</v>
      </c>
    </row>
    <row r="1307" ht="13.5" spans="1:5">
      <c r="A1307" s="16">
        <v>2240602</v>
      </c>
      <c r="B1307" s="16" t="s">
        <v>1138</v>
      </c>
      <c r="C1307" s="17">
        <v>0</v>
      </c>
      <c r="D1307" s="17">
        <v>0</v>
      </c>
      <c r="E1307" s="18">
        <f t="shared" si="24"/>
        <v>0</v>
      </c>
    </row>
    <row r="1308" ht="13.5" spans="1:5">
      <c r="A1308" s="16">
        <v>2240699</v>
      </c>
      <c r="B1308" s="16" t="s">
        <v>1139</v>
      </c>
      <c r="C1308" s="17">
        <v>0</v>
      </c>
      <c r="D1308" s="17">
        <v>9.29</v>
      </c>
      <c r="E1308" s="18">
        <f t="shared" si="24"/>
        <v>0</v>
      </c>
    </row>
    <row r="1309" ht="13.5" spans="1:5">
      <c r="A1309" s="12">
        <v>22407</v>
      </c>
      <c r="B1309" s="13" t="s">
        <v>1140</v>
      </c>
      <c r="C1309" s="14">
        <f>SUM(C1310:C1312)</f>
        <v>1255</v>
      </c>
      <c r="D1309" s="14">
        <f>SUM(D1310:D1312)</f>
        <v>908.1694</v>
      </c>
      <c r="E1309" s="15">
        <f t="shared" si="24"/>
        <v>-27.6</v>
      </c>
    </row>
    <row r="1310" ht="13.5" spans="1:5">
      <c r="A1310" s="16">
        <v>2240703</v>
      </c>
      <c r="B1310" s="16" t="s">
        <v>1141</v>
      </c>
      <c r="C1310" s="17">
        <v>100</v>
      </c>
      <c r="D1310" s="17">
        <v>908.1694</v>
      </c>
      <c r="E1310" s="18">
        <f t="shared" si="24"/>
        <v>808.2</v>
      </c>
    </row>
    <row r="1311" ht="13.5" spans="1:5">
      <c r="A1311" s="16">
        <v>2240704</v>
      </c>
      <c r="B1311" s="16" t="s">
        <v>1142</v>
      </c>
      <c r="C1311" s="17">
        <v>0</v>
      </c>
      <c r="D1311" s="17">
        <v>0</v>
      </c>
      <c r="E1311" s="18">
        <f t="shared" si="24"/>
        <v>0</v>
      </c>
    </row>
    <row r="1312" ht="13.5" spans="1:5">
      <c r="A1312" s="16">
        <v>2240799</v>
      </c>
      <c r="B1312" s="16" t="s">
        <v>1143</v>
      </c>
      <c r="C1312" s="17">
        <v>1155</v>
      </c>
      <c r="D1312" s="17">
        <v>0</v>
      </c>
      <c r="E1312" s="18">
        <f t="shared" si="24"/>
        <v>-100</v>
      </c>
    </row>
    <row r="1313" ht="15" customHeight="1" spans="1:5">
      <c r="A1313" s="12">
        <v>22499</v>
      </c>
      <c r="B1313" s="13" t="s">
        <v>1144</v>
      </c>
      <c r="C1313" s="14">
        <f t="shared" ref="C1313:C1317" si="25">C1314</f>
        <v>20</v>
      </c>
      <c r="D1313" s="14">
        <f t="shared" ref="D1313:D1317" si="26">D1314</f>
        <v>20</v>
      </c>
      <c r="E1313" s="15">
        <f t="shared" si="24"/>
        <v>0</v>
      </c>
    </row>
    <row r="1314" ht="15" customHeight="1" spans="1:5">
      <c r="A1314" s="16">
        <v>2249999</v>
      </c>
      <c r="B1314" s="16" t="s">
        <v>1145</v>
      </c>
      <c r="C1314" s="17">
        <v>20</v>
      </c>
      <c r="D1314" s="17">
        <v>20</v>
      </c>
      <c r="E1314" s="18">
        <f t="shared" si="24"/>
        <v>0</v>
      </c>
    </row>
    <row r="1315" s="1" customFormat="1" ht="15" customHeight="1" spans="1:5">
      <c r="A1315" s="22">
        <v>227</v>
      </c>
      <c r="B1315" s="23" t="s">
        <v>139</v>
      </c>
      <c r="C1315" s="24"/>
      <c r="D1315" s="14">
        <f>SUMIF([2]县总!B:B,A1315,[2]县总!P:P)/10000</f>
        <v>6710</v>
      </c>
      <c r="E1315" s="25">
        <f t="shared" si="24"/>
        <v>0</v>
      </c>
    </row>
    <row r="1316" s="1" customFormat="1" ht="15" customHeight="1" spans="1:5">
      <c r="A1316" s="22">
        <v>229</v>
      </c>
      <c r="B1316" s="23" t="s">
        <v>140</v>
      </c>
      <c r="C1316" s="24">
        <f t="shared" si="25"/>
        <v>2589</v>
      </c>
      <c r="D1316" s="24">
        <f t="shared" si="26"/>
        <v>16000</v>
      </c>
      <c r="E1316" s="25">
        <f t="shared" si="24"/>
        <v>518</v>
      </c>
    </row>
    <row r="1317" ht="15" customHeight="1" spans="1:5">
      <c r="A1317" s="12">
        <v>22999</v>
      </c>
      <c r="B1317" s="13" t="s">
        <v>1012</v>
      </c>
      <c r="C1317" s="14">
        <f t="shared" si="25"/>
        <v>2589</v>
      </c>
      <c r="D1317" s="14">
        <f t="shared" si="26"/>
        <v>16000</v>
      </c>
      <c r="E1317" s="15">
        <f t="shared" si="24"/>
        <v>518</v>
      </c>
    </row>
    <row r="1318" ht="15" customHeight="1" spans="1:5">
      <c r="A1318" s="16">
        <v>2299999</v>
      </c>
      <c r="B1318" s="16" t="s">
        <v>309</v>
      </c>
      <c r="C1318" s="17">
        <v>2589</v>
      </c>
      <c r="D1318" s="17">
        <v>16000</v>
      </c>
      <c r="E1318" s="18">
        <f t="shared" si="24"/>
        <v>518</v>
      </c>
    </row>
    <row r="1319" s="1" customFormat="1" ht="15" customHeight="1" spans="1:5">
      <c r="A1319" s="22">
        <v>232</v>
      </c>
      <c r="B1319" s="23" t="s">
        <v>141</v>
      </c>
      <c r="C1319" s="24">
        <f>SUM(C1320:C1322)</f>
        <v>7348</v>
      </c>
      <c r="D1319" s="24">
        <f>SUM(D1320:D1322)</f>
        <v>8335.27</v>
      </c>
      <c r="E1319" s="25">
        <f t="shared" si="24"/>
        <v>13.4</v>
      </c>
    </row>
    <row r="1320" ht="15" customHeight="1" spans="1:5">
      <c r="A1320" s="12">
        <v>23201</v>
      </c>
      <c r="B1320" s="13" t="s">
        <v>1146</v>
      </c>
      <c r="C1320" s="14">
        <v>0</v>
      </c>
      <c r="D1320" s="14">
        <f>SUMIF([2]县总!B:B,A1320,[2]县总!P:P)/10000</f>
        <v>0</v>
      </c>
      <c r="E1320" s="15">
        <f t="shared" si="24"/>
        <v>0</v>
      </c>
    </row>
    <row r="1321" ht="15" customHeight="1" spans="1:5">
      <c r="A1321" s="12">
        <v>23202</v>
      </c>
      <c r="B1321" s="13" t="s">
        <v>1147</v>
      </c>
      <c r="C1321" s="14">
        <v>0</v>
      </c>
      <c r="D1321" s="14">
        <f>SUMIF([2]县总!B:B,A1321,[2]县总!P:P)/10000</f>
        <v>0</v>
      </c>
      <c r="E1321" s="15">
        <f t="shared" si="24"/>
        <v>0</v>
      </c>
    </row>
    <row r="1322" ht="15" customHeight="1" spans="1:5">
      <c r="A1322" s="12">
        <v>23203</v>
      </c>
      <c r="B1322" s="13" t="s">
        <v>1148</v>
      </c>
      <c r="C1322" s="14">
        <f>SUM(C1323:C1326)</f>
        <v>7348</v>
      </c>
      <c r="D1322" s="14">
        <f>SUM(D1323:D1326)</f>
        <v>8335.27</v>
      </c>
      <c r="E1322" s="15">
        <f t="shared" si="24"/>
        <v>13.4</v>
      </c>
    </row>
    <row r="1323" ht="15" customHeight="1" spans="1:5">
      <c r="A1323" s="16">
        <v>2320301</v>
      </c>
      <c r="B1323" s="16" t="s">
        <v>1149</v>
      </c>
      <c r="C1323" s="17">
        <v>7348</v>
      </c>
      <c r="D1323" s="17">
        <v>8335.27</v>
      </c>
      <c r="E1323" s="18">
        <f t="shared" si="24"/>
        <v>13.4</v>
      </c>
    </row>
    <row r="1324" ht="15" customHeight="1" spans="1:5">
      <c r="A1324" s="16">
        <v>2320302</v>
      </c>
      <c r="B1324" s="16" t="s">
        <v>1150</v>
      </c>
      <c r="C1324" s="17">
        <f>SUMIF('[2]2021年12月月报数'!A:A,A1324,'[2]2021年12月月报数'!D:D)</f>
        <v>0</v>
      </c>
      <c r="D1324" s="17">
        <f>SUMIF([2]县总!B:B,A1324,[2]县总!P:P)/10000</f>
        <v>0</v>
      </c>
      <c r="E1324" s="18">
        <f t="shared" si="24"/>
        <v>0</v>
      </c>
    </row>
    <row r="1325" ht="15" customHeight="1" spans="1:5">
      <c r="A1325" s="16">
        <v>2320303</v>
      </c>
      <c r="B1325" s="16" t="s">
        <v>1151</v>
      </c>
      <c r="C1325" s="17">
        <f>SUMIF('[2]2021年12月月报数'!A:A,A1325,'[2]2021年12月月报数'!D:D)</f>
        <v>0</v>
      </c>
      <c r="D1325" s="17">
        <f>SUMIF([2]县总!B:B,A1325,[2]县总!P:P)/10000</f>
        <v>0</v>
      </c>
      <c r="E1325" s="18">
        <f t="shared" si="24"/>
        <v>0</v>
      </c>
    </row>
    <row r="1326" ht="15" customHeight="1" spans="1:5">
      <c r="A1326" s="16">
        <v>2320399</v>
      </c>
      <c r="B1326" s="16" t="s">
        <v>1152</v>
      </c>
      <c r="C1326" s="17">
        <f>SUMIF('[2]2021年12月月报数'!A:A,A1326,'[2]2021年12月月报数'!D:D)</f>
        <v>0</v>
      </c>
      <c r="D1326" s="17">
        <f>SUMIF([2]县总!B:B,A1326,[2]县总!P:P)/10000</f>
        <v>0</v>
      </c>
      <c r="E1326" s="18">
        <f t="shared" si="24"/>
        <v>0</v>
      </c>
    </row>
    <row r="1327" s="1" customFormat="1" ht="15" customHeight="1" spans="1:5">
      <c r="A1327" s="22">
        <v>233</v>
      </c>
      <c r="B1327" s="23" t="s">
        <v>142</v>
      </c>
      <c r="C1327" s="24">
        <f>SUM(C1328:C1330)</f>
        <v>39</v>
      </c>
      <c r="D1327" s="24">
        <f>SUM(D1328:D1330)</f>
        <v>0</v>
      </c>
      <c r="E1327" s="25">
        <f t="shared" si="24"/>
        <v>-100</v>
      </c>
    </row>
    <row r="1328" ht="15" customHeight="1" spans="1:5">
      <c r="A1328" s="12">
        <v>23301</v>
      </c>
      <c r="B1328" s="13" t="s">
        <v>1153</v>
      </c>
      <c r="C1328" s="14">
        <f>SUMIF('[2]2021年12月月报数'!A:A,A1328,'[2]2021年12月月报数'!D:D)</f>
        <v>0</v>
      </c>
      <c r="D1328" s="14">
        <f>SUMIF([2]县总!B:B,A1328,[2]县总!P:P)/10000</f>
        <v>0</v>
      </c>
      <c r="E1328" s="15">
        <f t="shared" si="24"/>
        <v>0</v>
      </c>
    </row>
    <row r="1329" ht="15" customHeight="1" spans="1:5">
      <c r="A1329" s="12">
        <v>23302</v>
      </c>
      <c r="B1329" s="13" t="s">
        <v>1154</v>
      </c>
      <c r="C1329" s="14">
        <f>SUMIF('[2]2021年12月月报数'!A:A,A1329,'[2]2021年12月月报数'!D:D)</f>
        <v>0</v>
      </c>
      <c r="D1329" s="14">
        <f>SUMIF([2]县总!B:B,A1329,[2]县总!P:P)/10000</f>
        <v>0</v>
      </c>
      <c r="E1329" s="15">
        <f t="shared" si="24"/>
        <v>0</v>
      </c>
    </row>
    <row r="1330" ht="15" customHeight="1" spans="1:5">
      <c r="A1330" s="12">
        <v>23303</v>
      </c>
      <c r="B1330" s="13" t="s">
        <v>1155</v>
      </c>
      <c r="C1330" s="14">
        <f>SUMIF('[2]2021年12月月报数'!A:A,A1330,'[2]2021年12月月报数'!D:D)</f>
        <v>39</v>
      </c>
      <c r="D1330" s="14">
        <f>SUMIF([2]县总!B:B,A1330,[2]县总!P:P)/10000</f>
        <v>0</v>
      </c>
      <c r="E1330" s="15">
        <f t="shared" si="24"/>
        <v>-100</v>
      </c>
    </row>
    <row r="1331" ht="15" customHeight="1" spans="1:5">
      <c r="A1331" s="26"/>
      <c r="B1331" s="13" t="s">
        <v>143</v>
      </c>
      <c r="C1331" s="27">
        <f>C8+C237+C277+C296+C386+C438+C494+C551+C677+C749+C828+C851+C962+C1026+C1090+C1110+C1140+C1150+C1195+C1215+C1259+C1315+C1316+C1319+C1327</f>
        <v>568761</v>
      </c>
      <c r="D1331" s="27">
        <f>D8+D237+D277+D296+D386+D438+D494+D551+D677+D749+D828+D851+D962+D1026+D1090+D1110+D1140+D1150+D1195+D1215+D1259+D1315+D1316+D1319+D1327</f>
        <v>670946.73442</v>
      </c>
      <c r="E1331" s="15">
        <f t="shared" si="24"/>
        <v>18</v>
      </c>
    </row>
  </sheetData>
  <mergeCells count="6">
    <mergeCell ref="A6:A7"/>
    <mergeCell ref="B6:B7"/>
    <mergeCell ref="C6:C7"/>
    <mergeCell ref="D6:D7"/>
    <mergeCell ref="E6:E7"/>
    <mergeCell ref="A2:E3"/>
  </mergeCells>
  <printOptions horizontalCentered="1"/>
  <pageMargins left="0.354166666666667" right="0.393055555555556" top="0.747916666666667" bottom="0.826388888888889" header="0.5" footer="0.5"/>
  <pageSetup paperSize="9" orientation="portrait" horizontalDpi="600"/>
  <headerFooter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2">
    <comment s:ref="D394" rgbClr="3F9F60"/>
    <comment s:ref="D438" rgbClr="3F9F60"/>
    <comment s:ref="D775" rgbClr="3F9F60"/>
    <comment s:ref="D1089" rgbClr="3F9F6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2022年财政收入安排表</vt:lpstr>
      <vt:lpstr>2022年一般公共预算支出安排表一</vt:lpstr>
      <vt:lpstr>2022年一般公共预算支出安排表二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2022-03-09T12:53:57Z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AC3F66FEA5954410B2DCC451462EDCBD</vt:lpwstr>
  </property>
  <property fmtid="{D5CDD505-2E9C-101B-9397-08002B2CF9AE}" pid="3" name="KSOProductBuildVer">
    <vt:lpwstr>2052-11.1.0.11365</vt:lpwstr>
  </property>
</Properties>
</file>